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1340" windowHeight="6330" activeTab="8"/>
  </bookViews>
  <sheets>
    <sheet name="исп. за 5 лет" sheetId="1" r:id="rId1"/>
    <sheet name="на 01.02.12 г." sheetId="2" r:id="rId2"/>
    <sheet name="на 01.03.12 г." sheetId="3" r:id="rId3"/>
    <sheet name="на 01.04.12 г." sheetId="4" r:id="rId4"/>
    <sheet name="на 01.05.12 г." sheetId="5" r:id="rId5"/>
    <sheet name="на 01.06.12 г." sheetId="6" r:id="rId6"/>
    <sheet name="на 01.07.12 г." sheetId="7" r:id="rId7"/>
    <sheet name="на 01.08.12 г." sheetId="8" r:id="rId8"/>
    <sheet name="на 01.09.12 г." sheetId="9" r:id="rId9"/>
  </sheets>
  <definedNames/>
  <calcPr fullCalcOnLoad="1" fullPrecision="0"/>
</workbook>
</file>

<file path=xl/sharedStrings.xml><?xml version="1.0" encoding="utf-8"?>
<sst xmlns="http://schemas.openxmlformats.org/spreadsheetml/2006/main" count="493" uniqueCount="87">
  <si>
    <t>Налоги на совокупный доход</t>
  </si>
  <si>
    <t>Налоги на имущество</t>
  </si>
  <si>
    <t>ВСЕГО ДОХОДОВ</t>
  </si>
  <si>
    <t>РАСХОДЫ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</si>
  <si>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</si>
  <si>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</si>
  <si>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</si>
  <si>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</si>
  <si>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ПРЕВЫШЕНИЕ ДОХОДОВ НАД РАСХОДАМИ (ДЕФИЦИТ, ПРОФИЦИТ)</t>
  </si>
  <si>
    <t>Наименование показателя</t>
  </si>
  <si>
    <t>ДОХОДЫ</t>
  </si>
  <si>
    <t>Налог на доходы физических лиц</t>
  </si>
  <si>
    <t>Налог на прибыль организаций</t>
  </si>
  <si>
    <t>Налоги на товары (работы, услуги) реализуемые на территории Российской Федерации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</si>
  <si>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</si>
  <si>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</si>
  <si>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</si>
  <si>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</si>
  <si>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</si>
  <si>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</si>
  <si>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</si>
  <si>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</si>
  <si>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</si>
  <si>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</si>
  <si>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</si>
  <si>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</si>
  <si>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Охрана окружающей среды</t>
  </si>
  <si>
    <t>НАЛОГИ НА ПРИБЫЛЬ, ДОХОДЫ</t>
  </si>
  <si>
    <t>Налоги и взносы на социальные нужды</t>
  </si>
  <si>
    <t>в т.ч. областной бюджет</t>
  </si>
  <si>
    <t>в т.ч. по облатному бюджету</t>
  </si>
  <si>
    <t>БЕЗВОЗМЕЗДНЫЕ ПОСТУПЛЕНИЯ, всего</t>
  </si>
  <si>
    <t>Удельный вес в общем объеме, %</t>
  </si>
  <si>
    <t>Департамент экономического развития Белгородской области</t>
  </si>
  <si>
    <t>на №15-07/5 от 3.02.2003 г.</t>
  </si>
  <si>
    <t>А.Изварин</t>
  </si>
  <si>
    <t>Задолженность и перерасчеты по отмененным налогам, сборам и иным обязательным платежам</t>
  </si>
  <si>
    <t>Доходы бюджетов бюджетной системы РФ от возврата остатков субсидий  и субвенций прошлых лет</t>
  </si>
  <si>
    <t>Начальник бюджетного управления департамента финансов и бюджетной политики Белгородской области</t>
  </si>
  <si>
    <t>в т.ч.</t>
  </si>
  <si>
    <t>дотации на выравнивание уровня бюджетной обеспеченности</t>
  </si>
  <si>
    <t>субвенции бюджетам субъектов РФ и муниципальных образований</t>
  </si>
  <si>
    <t>Государственная пошлина</t>
  </si>
  <si>
    <t xml:space="preserve"> исп.: Борох О.Н.  </t>
  </si>
  <si>
    <r>
      <t>(</t>
    </r>
    <r>
      <rPr>
        <sz val="10"/>
        <rFont val="Times New Roman"/>
        <family val="1"/>
      </rPr>
      <t>32-03-38</t>
    </r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</si>
  <si>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</si>
  <si>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</si>
  <si>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</si>
  <si>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</si>
  <si>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Культура, кинематография</t>
  </si>
  <si>
    <t>№ 02-16 от 17.02.2012 г.</t>
  </si>
  <si>
    <t>Назначено на 2012 год</t>
  </si>
  <si>
    <t>Исполнено на 01.02.2012 г.</t>
  </si>
  <si>
    <t>Исполнено за 2011</t>
  </si>
  <si>
    <t>Исполнено за 2010</t>
  </si>
  <si>
    <t>Исполнено за 2009</t>
  </si>
  <si>
    <t>Исполнено за 2008</t>
  </si>
  <si>
    <t>Возврат остатков субсидий, субвенций и иных межбюджетных трансфертов, имеющих целевое назначение прошлых лет</t>
  </si>
  <si>
    <t>Доходы от предпринимательской и иной приносящей доход деятельности</t>
  </si>
  <si>
    <t>Исполнение консолидированного бюджета Белгородской области за 2008-2011 гг. и прогноз на 2012 год</t>
  </si>
  <si>
    <t>(в тыс. рублей)</t>
  </si>
  <si>
    <t>Исполнение консолидированного бюджета Белгородской области за 1.02.2012 года</t>
  </si>
  <si>
    <t>№ 02-16 от 16.03.2012 г.</t>
  </si>
  <si>
    <t>Исполнено на 01.03.2012 г.</t>
  </si>
  <si>
    <t>Исполнение консолидированного бюджета Белгородской области за 1.03.2012 года</t>
  </si>
  <si>
    <t>№ 02-10 от 17.04.2012 г.</t>
  </si>
  <si>
    <t>Исполнение консолидированного бюджета Белгородской области на 1.04.2012 года</t>
  </si>
  <si>
    <t xml:space="preserve"> исп.:Коноваленко Е.И.</t>
  </si>
  <si>
    <t>Исполнено на 01.04.2012 г.</t>
  </si>
  <si>
    <t>№ 02-10 от 23.05.2012 г.</t>
  </si>
  <si>
    <t>Исполнение консолидированного бюджета Белгородской области на 1.05.2012 года</t>
  </si>
  <si>
    <t>Исполнено на 01.05.2012 г.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</si>
  <si>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</si>
  <si>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 исп.:Борох О.Н.</t>
  </si>
  <si>
    <t>№ 02-10 от 22.06.2012 г.</t>
  </si>
  <si>
    <t>Исполнение консолидированного бюджета Белгородской области на 1.06.2012 года</t>
  </si>
  <si>
    <t>Исполнено на 01.06.2012 г.</t>
  </si>
  <si>
    <t xml:space="preserve">                   </t>
  </si>
  <si>
    <t>№ 02-10 от 16.07.2012 г.</t>
  </si>
  <si>
    <t>Исполнение консолидированного бюджета Белгородской области на 1.07.2012 года</t>
  </si>
  <si>
    <t>Исполнено на 01.07.2012 г.</t>
  </si>
  <si>
    <t>№ 02-10 от 16.08.2012 г.</t>
  </si>
  <si>
    <t>Исполнение консолидированного бюджета Белгородской области на 1.08.2012 года</t>
  </si>
  <si>
    <t>Исполнено на 01.08.2012 г.</t>
  </si>
  <si>
    <t>№ 02-10 от 19.09.2012 г.</t>
  </si>
  <si>
    <t>Исполнение консолидированного бюджета Белгородской области на 1.09.2012 года</t>
  </si>
  <si>
    <t>Исполнено на 01.09.2012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</si>
</sst>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\+0.0"/>
    <numFmt numFmtId="167" formatCode="#,##0.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\+0"/>
    <numFmt numFmtId="175" formatCode="0\+"/>
    <numFmt numFmtId="176" formatCode="#,##0_ ;[Red]\-#,##0\ "/>
    <numFmt numFmtId="177" formatCode="[$-FC19]d\ mmmm\ yyyy\ &quot;г.&quot;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21">
    <font>
      <sz val="10"/>
      <name val="Arial Cyr"/>
      <family val="0"/>
    </font>
    <font>
      <b/>
      <sz val="14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6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3" fontId="13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top"/>
    </xf>
    <xf numFmtId="0" fontId="16" fillId="0" borderId="0" xfId="0" applyFont="1" applyAlignment="1">
      <alignment/>
    </xf>
    <xf numFmtId="3" fontId="6" fillId="0" borderId="2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13" fillId="0" borderId="2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3" fontId="13" fillId="3" borderId="2" xfId="0" applyNumberFormat="1" applyFont="1" applyFill="1" applyBorder="1" applyAlignment="1">
      <alignment horizontal="center"/>
    </xf>
    <xf numFmtId="3" fontId="11" fillId="0" borderId="1" xfId="0" applyNumberFormat="1" applyFont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17" fillId="0" borderId="0" xfId="0" applyFont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Alignment="1">
      <alignment horizontal="justify"/>
    </xf>
    <xf numFmtId="0" fontId="20" fillId="0" borderId="0" xfId="0" applyFont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0" fillId="0" borderId="0" xfId="0" applyFill="1" applyAlignment="1">
      <alignment/>
    </xf>
    <xf numFmtId="3" fontId="6" fillId="4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79"/>
  <sheetViews>
    <sheetView workbookViewId="0" topLeftCell="A4">
      <selection activeCell="M68" sqref="M68"/>
    </sheetView>
  </sheetViews>
  <sheetFormatPr defaultColWidth="9.00390625" defaultRowHeight="12.75"/>
  <cols>
    <col min="1" max="1" width="2.875" style="0" customWidth="1"/>
    <col min="2" max="2" width="62.25390625" style="0" customWidth="1"/>
    <col min="3" max="3" width="20.625" style="0" customWidth="1"/>
    <col min="4" max="4" width="20.25390625" style="0" customWidth="1"/>
    <col min="5" max="5" width="19.25390625" style="0" customWidth="1"/>
    <col min="6" max="6" width="19.75390625" style="0" customWidth="1"/>
    <col min="7" max="7" width="18.25390625" style="0" customWidth="1"/>
    <col min="8" max="8" width="17.125" style="0" hidden="1" customWidth="1"/>
    <col min="9" max="9" width="20.25390625" style="0" hidden="1" customWidth="1"/>
    <col min="10" max="10" width="16.25390625" style="0" hidden="1" customWidth="1"/>
    <col min="11" max="11" width="15.125" style="0" hidden="1" customWidth="1"/>
    <col min="12" max="12" width="12.75390625" style="0" customWidth="1"/>
    <col min="13" max="13" width="10.625" style="0" bestFit="1" customWidth="1"/>
  </cols>
  <sheetData>
    <row r="1" spans="2:11" ht="17.25" customHeight="1" hidden="1">
      <c r="B1" s="31" t="s">
        <v>50</v>
      </c>
      <c r="C1" s="31"/>
      <c r="D1" s="31"/>
      <c r="E1" s="31"/>
      <c r="F1" s="31"/>
      <c r="G1" s="57" t="s">
        <v>33</v>
      </c>
      <c r="H1" s="57"/>
      <c r="I1" s="57"/>
      <c r="J1" s="57"/>
      <c r="K1" s="57"/>
    </row>
    <row r="2" spans="2:11" ht="17.25" customHeight="1" hidden="1">
      <c r="B2" s="32" t="s">
        <v>34</v>
      </c>
      <c r="C2" s="32"/>
      <c r="D2" s="32"/>
      <c r="E2" s="32"/>
      <c r="F2" s="32"/>
      <c r="G2" s="57"/>
      <c r="H2" s="57"/>
      <c r="I2" s="57"/>
      <c r="J2" s="57"/>
      <c r="K2" s="57"/>
    </row>
    <row r="3" spans="7:11" ht="5.25" customHeight="1" hidden="1">
      <c r="G3" s="57"/>
      <c r="H3" s="57"/>
      <c r="I3" s="57"/>
      <c r="J3" s="57"/>
      <c r="K3" s="57"/>
    </row>
    <row r="4" spans="2:11" ht="18.75" customHeight="1">
      <c r="B4" s="58" t="s">
        <v>59</v>
      </c>
      <c r="C4" s="58"/>
      <c r="D4" s="58"/>
      <c r="E4" s="58"/>
      <c r="F4" s="58"/>
      <c r="G4" s="58"/>
      <c r="H4" s="58"/>
      <c r="I4" s="58"/>
      <c r="J4" s="3"/>
      <c r="K4" s="2"/>
    </row>
    <row r="5" spans="2:11" ht="10.5" customHeight="1">
      <c r="B5" s="6"/>
      <c r="C5" s="6"/>
      <c r="D5" s="6"/>
      <c r="E5" s="6"/>
      <c r="F5" s="6"/>
      <c r="G5" s="6"/>
      <c r="H5" s="6"/>
      <c r="I5" s="6"/>
      <c r="J5" s="6"/>
      <c r="K5" s="1"/>
    </row>
    <row r="6" spans="2:10" ht="12" customHeight="1">
      <c r="B6" s="7"/>
      <c r="C6" s="7"/>
      <c r="D6" s="7"/>
      <c r="E6" s="7"/>
      <c r="F6" s="7"/>
      <c r="G6" s="59" t="s">
        <v>60</v>
      </c>
      <c r="H6" s="59"/>
      <c r="I6" s="59"/>
      <c r="J6" s="8"/>
    </row>
    <row r="7" spans="2:11" ht="40.5" customHeight="1">
      <c r="B7" s="9" t="s">
        <v>9</v>
      </c>
      <c r="C7" s="9" t="s">
        <v>56</v>
      </c>
      <c r="D7" s="9" t="s">
        <v>55</v>
      </c>
      <c r="E7" s="9" t="s">
        <v>54</v>
      </c>
      <c r="F7" s="9" t="s">
        <v>53</v>
      </c>
      <c r="G7" s="9" t="s">
        <v>51</v>
      </c>
      <c r="H7" s="4" t="s">
        <v>29</v>
      </c>
      <c r="I7" s="9" t="s">
        <v>52</v>
      </c>
      <c r="J7" s="5" t="s">
        <v>30</v>
      </c>
      <c r="K7" s="26" t="s">
        <v>32</v>
      </c>
    </row>
    <row r="8" spans="2:11" ht="19.5">
      <c r="B8" s="10" t="s">
        <v>10</v>
      </c>
      <c r="C8" s="10"/>
      <c r="D8" s="10"/>
      <c r="E8" s="10"/>
      <c r="F8" s="10"/>
      <c r="G8" s="11"/>
      <c r="H8" s="11"/>
      <c r="I8" s="46"/>
      <c r="J8" s="24"/>
      <c r="K8" s="26"/>
    </row>
    <row r="9" spans="2:11" ht="19.5">
      <c r="B9" s="10" t="s">
        <v>27</v>
      </c>
      <c r="C9" s="12">
        <f aca="true" t="shared" si="0" ref="C9:J9">C10+C11</f>
        <v>30803069</v>
      </c>
      <c r="D9" s="12">
        <f t="shared" si="0"/>
        <v>17851598</v>
      </c>
      <c r="E9" s="12">
        <f t="shared" si="0"/>
        <v>26786076</v>
      </c>
      <c r="F9" s="12">
        <f t="shared" si="0"/>
        <v>40345804</v>
      </c>
      <c r="G9" s="12">
        <f t="shared" si="0"/>
        <v>44021418</v>
      </c>
      <c r="H9" s="12">
        <f t="shared" si="0"/>
        <v>0</v>
      </c>
      <c r="I9" s="12">
        <f t="shared" si="0"/>
        <v>1183951</v>
      </c>
      <c r="J9" s="12">
        <f t="shared" si="0"/>
        <v>8052493</v>
      </c>
      <c r="K9" s="27"/>
    </row>
    <row r="10" spans="2:11" ht="18.75">
      <c r="B10" s="13" t="s">
        <v>12</v>
      </c>
      <c r="C10" s="13">
        <v>18734632</v>
      </c>
      <c r="D10" s="13">
        <v>5959924</v>
      </c>
      <c r="E10" s="13">
        <v>13816709</v>
      </c>
      <c r="F10" s="13">
        <v>25602098</v>
      </c>
      <c r="G10" s="14">
        <v>28107000</v>
      </c>
      <c r="H10" s="14"/>
      <c r="I10" s="14">
        <v>237610</v>
      </c>
      <c r="J10" s="25">
        <v>5279532</v>
      </c>
      <c r="K10" s="28">
        <f>I10/I38*100</f>
        <v>9.1</v>
      </c>
    </row>
    <row r="11" spans="2:14" ht="18.75">
      <c r="B11" s="13" t="s">
        <v>11</v>
      </c>
      <c r="C11" s="13">
        <v>12068437</v>
      </c>
      <c r="D11" s="13">
        <v>11891674</v>
      </c>
      <c r="E11" s="13">
        <v>12969367</v>
      </c>
      <c r="F11" s="13">
        <v>14743706</v>
      </c>
      <c r="G11" s="14">
        <v>15914418</v>
      </c>
      <c r="H11" s="14"/>
      <c r="I11" s="14">
        <v>946341</v>
      </c>
      <c r="J11" s="25">
        <v>2772961</v>
      </c>
      <c r="K11" s="28">
        <f>I11/I38*100</f>
        <v>36.4</v>
      </c>
      <c r="L11" s="34"/>
      <c r="M11" s="35"/>
      <c r="N11" s="35"/>
    </row>
    <row r="12" spans="2:11" ht="18.75" hidden="1">
      <c r="B12" s="13" t="s">
        <v>28</v>
      </c>
      <c r="C12" s="13"/>
      <c r="D12" s="13"/>
      <c r="E12" s="13"/>
      <c r="F12" s="13"/>
      <c r="G12" s="14"/>
      <c r="H12" s="14"/>
      <c r="I12" s="14"/>
      <c r="J12" s="25"/>
      <c r="K12" s="28"/>
    </row>
    <row r="13" spans="2:11" ht="36.75" customHeight="1">
      <c r="B13" s="13" t="s">
        <v>13</v>
      </c>
      <c r="C13" s="13">
        <v>1313716</v>
      </c>
      <c r="D13" s="13">
        <v>1783228</v>
      </c>
      <c r="E13" s="13">
        <v>2316026</v>
      </c>
      <c r="F13" s="13">
        <v>2726690</v>
      </c>
      <c r="G13" s="14">
        <v>3077882</v>
      </c>
      <c r="H13" s="14"/>
      <c r="I13" s="14">
        <v>222650</v>
      </c>
      <c r="J13" s="25">
        <v>866867</v>
      </c>
      <c r="K13" s="28">
        <f>I13/I38*100</f>
        <v>8.6</v>
      </c>
    </row>
    <row r="14" spans="2:11" ht="18.75" hidden="1">
      <c r="B14" s="13"/>
      <c r="C14" s="13"/>
      <c r="D14" s="13"/>
      <c r="E14" s="13"/>
      <c r="F14" s="13"/>
      <c r="G14" s="14"/>
      <c r="H14" s="14"/>
      <c r="I14" s="14"/>
      <c r="J14" s="25"/>
      <c r="K14" s="28"/>
    </row>
    <row r="15" spans="2:11" ht="18.75" hidden="1">
      <c r="B15" s="13"/>
      <c r="C15" s="13"/>
      <c r="D15" s="13"/>
      <c r="E15" s="13"/>
      <c r="F15" s="13"/>
      <c r="G15" s="14"/>
      <c r="H15" s="14"/>
      <c r="I15" s="14"/>
      <c r="J15" s="25"/>
      <c r="K15" s="28"/>
    </row>
    <row r="16" spans="2:11" ht="18.75">
      <c r="B16" s="13" t="s">
        <v>0</v>
      </c>
      <c r="C16" s="13">
        <v>1627324</v>
      </c>
      <c r="D16" s="13">
        <v>1493351</v>
      </c>
      <c r="E16" s="13">
        <v>1653447</v>
      </c>
      <c r="F16" s="13">
        <v>1938762</v>
      </c>
      <c r="G16" s="14">
        <v>2026490</v>
      </c>
      <c r="H16" s="14"/>
      <c r="I16" s="14">
        <v>228509</v>
      </c>
      <c r="J16" s="25">
        <v>353450</v>
      </c>
      <c r="K16" s="28">
        <f>I16/I38*100</f>
        <v>8.8</v>
      </c>
    </row>
    <row r="17" spans="2:13" ht="18.75">
      <c r="B17" s="13" t="s">
        <v>1</v>
      </c>
      <c r="C17" s="13">
        <v>5233563</v>
      </c>
      <c r="D17" s="13">
        <v>6579235</v>
      </c>
      <c r="E17" s="13">
        <v>7459500</v>
      </c>
      <c r="F17" s="13">
        <v>8501680</v>
      </c>
      <c r="G17" s="14">
        <v>9636855</v>
      </c>
      <c r="H17" s="14"/>
      <c r="I17" s="14">
        <v>302202</v>
      </c>
      <c r="J17" s="25">
        <v>1786951</v>
      </c>
      <c r="K17" s="28">
        <f>I17/I38*100</f>
        <v>11.6</v>
      </c>
      <c r="L17" s="43"/>
      <c r="M17" s="35"/>
    </row>
    <row r="18" spans="2:14" ht="40.5" customHeight="1">
      <c r="B18" s="13" t="s">
        <v>14</v>
      </c>
      <c r="C18" s="13">
        <v>324228</v>
      </c>
      <c r="D18" s="13">
        <v>262746</v>
      </c>
      <c r="E18" s="13">
        <v>345097</v>
      </c>
      <c r="F18" s="13">
        <v>485569</v>
      </c>
      <c r="G18" s="14">
        <v>518000</v>
      </c>
      <c r="H18" s="14"/>
      <c r="I18" s="14">
        <v>46679</v>
      </c>
      <c r="J18" s="25">
        <v>157656</v>
      </c>
      <c r="K18" s="28">
        <f>I18/I38*100</f>
        <v>1.8</v>
      </c>
      <c r="N18" s="33"/>
    </row>
    <row r="19" spans="2:11" ht="18.75">
      <c r="B19" s="13" t="s">
        <v>42</v>
      </c>
      <c r="C19" s="13">
        <v>148157</v>
      </c>
      <c r="D19" s="13">
        <v>150239</v>
      </c>
      <c r="E19" s="13">
        <v>431157</v>
      </c>
      <c r="F19" s="13">
        <v>451799</v>
      </c>
      <c r="G19" s="14">
        <v>139980</v>
      </c>
      <c r="H19" s="14"/>
      <c r="I19" s="14">
        <v>8140</v>
      </c>
      <c r="J19" s="25">
        <v>81319</v>
      </c>
      <c r="K19" s="28">
        <f>I19/I38*100</f>
        <v>0.3</v>
      </c>
    </row>
    <row r="20" spans="2:11" ht="58.5" customHeight="1">
      <c r="B20" s="13" t="s">
        <v>36</v>
      </c>
      <c r="C20" s="13">
        <v>-4136</v>
      </c>
      <c r="D20" s="13">
        <v>6809</v>
      </c>
      <c r="E20" s="13">
        <v>3081</v>
      </c>
      <c r="F20" s="13">
        <v>2803</v>
      </c>
      <c r="G20" s="15"/>
      <c r="H20" s="15"/>
      <c r="I20" s="15"/>
      <c r="J20" s="25">
        <v>4365</v>
      </c>
      <c r="K20" s="28">
        <f>I20/I38*100</f>
        <v>0</v>
      </c>
    </row>
    <row r="21" spans="2:13" ht="57" customHeight="1">
      <c r="B21" s="13" t="s">
        <v>15</v>
      </c>
      <c r="C21" s="13">
        <v>1519624</v>
      </c>
      <c r="D21" s="13">
        <v>1450465</v>
      </c>
      <c r="E21" s="13">
        <v>1676411</v>
      </c>
      <c r="F21" s="13">
        <v>1528354</v>
      </c>
      <c r="G21" s="15">
        <v>1140554</v>
      </c>
      <c r="H21" s="15"/>
      <c r="I21" s="15">
        <v>58213</v>
      </c>
      <c r="J21" s="25">
        <v>214570</v>
      </c>
      <c r="K21" s="28">
        <f>I21/I38*100</f>
        <v>2.2</v>
      </c>
      <c r="L21" s="45"/>
      <c r="M21" s="40"/>
    </row>
    <row r="22" spans="2:11" ht="39.75" customHeight="1">
      <c r="B22" s="13" t="s">
        <v>16</v>
      </c>
      <c r="C22" s="13">
        <v>117690</v>
      </c>
      <c r="D22" s="13">
        <v>139742</v>
      </c>
      <c r="E22" s="13">
        <v>135809</v>
      </c>
      <c r="F22" s="13">
        <v>159515</v>
      </c>
      <c r="G22" s="15">
        <v>157771</v>
      </c>
      <c r="H22" s="15"/>
      <c r="I22" s="15">
        <v>3</v>
      </c>
      <c r="J22" s="25">
        <v>49588</v>
      </c>
      <c r="K22" s="28">
        <f>I22/I38*100</f>
        <v>0</v>
      </c>
    </row>
    <row r="23" spans="2:11" ht="43.5" customHeight="1">
      <c r="B23" s="13" t="s">
        <v>17</v>
      </c>
      <c r="C23" s="13">
        <v>33851</v>
      </c>
      <c r="D23" s="13">
        <v>32724</v>
      </c>
      <c r="E23" s="13">
        <v>2096456</v>
      </c>
      <c r="F23" s="13">
        <v>2146416</v>
      </c>
      <c r="G23" s="15">
        <v>177659</v>
      </c>
      <c r="H23" s="15"/>
      <c r="I23" s="15">
        <v>24081</v>
      </c>
      <c r="J23" s="25">
        <v>41738</v>
      </c>
      <c r="K23" s="28">
        <f>I23/I38*100</f>
        <v>0.9</v>
      </c>
    </row>
    <row r="24" spans="2:14" ht="37.5">
      <c r="B24" s="13" t="s">
        <v>18</v>
      </c>
      <c r="C24" s="13">
        <v>746525</v>
      </c>
      <c r="D24" s="13">
        <v>1299842</v>
      </c>
      <c r="E24" s="13">
        <v>809823</v>
      </c>
      <c r="F24" s="13">
        <v>1172038</v>
      </c>
      <c r="G24" s="15">
        <v>1882233</v>
      </c>
      <c r="H24" s="15"/>
      <c r="I24" s="15">
        <v>24917</v>
      </c>
      <c r="J24" s="25">
        <v>22180</v>
      </c>
      <c r="K24" s="28">
        <f>I24/I38*100</f>
        <v>1</v>
      </c>
      <c r="L24" s="39"/>
      <c r="M24" s="40"/>
      <c r="N24" s="33"/>
    </row>
    <row r="25" spans="2:11" ht="18.75">
      <c r="B25" s="13" t="s">
        <v>19</v>
      </c>
      <c r="C25" s="13">
        <v>8659</v>
      </c>
      <c r="D25" s="13">
        <v>3437</v>
      </c>
      <c r="E25" s="13">
        <v>2699</v>
      </c>
      <c r="F25" s="13">
        <v>5799</v>
      </c>
      <c r="G25" s="15">
        <v>3170</v>
      </c>
      <c r="H25" s="15"/>
      <c r="I25" s="15">
        <v>1134</v>
      </c>
      <c r="J25" s="25">
        <v>4709</v>
      </c>
      <c r="K25" s="28">
        <f>I25/I38*100</f>
        <v>0</v>
      </c>
    </row>
    <row r="26" spans="2:11" ht="18.75">
      <c r="B26" s="13" t="s">
        <v>20</v>
      </c>
      <c r="C26" s="13">
        <v>180194</v>
      </c>
      <c r="D26" s="13">
        <v>187861</v>
      </c>
      <c r="E26" s="13">
        <v>186807</v>
      </c>
      <c r="F26" s="13">
        <v>218021</v>
      </c>
      <c r="G26" s="15">
        <v>219462</v>
      </c>
      <c r="H26" s="15"/>
      <c r="I26" s="15">
        <v>3084</v>
      </c>
      <c r="J26" s="25">
        <v>23764</v>
      </c>
      <c r="K26" s="28">
        <f>I26/I38*100</f>
        <v>0.1</v>
      </c>
    </row>
    <row r="27" spans="2:13" ht="18.75">
      <c r="B27" s="13" t="s">
        <v>21</v>
      </c>
      <c r="C27" s="13">
        <v>194978</v>
      </c>
      <c r="D27" s="13">
        <v>246293</v>
      </c>
      <c r="E27" s="13">
        <v>298315</v>
      </c>
      <c r="F27" s="13">
        <v>422988</v>
      </c>
      <c r="G27" s="15">
        <v>352679</v>
      </c>
      <c r="H27" s="15"/>
      <c r="I27" s="15">
        <v>26947</v>
      </c>
      <c r="J27" s="25">
        <v>10292</v>
      </c>
      <c r="K27" s="28">
        <f>I27/I38*100</f>
        <v>1</v>
      </c>
      <c r="L27" s="39"/>
      <c r="M27" s="40"/>
    </row>
    <row r="28" spans="2:11" ht="18.75" hidden="1">
      <c r="B28" s="13"/>
      <c r="C28" s="13"/>
      <c r="D28" s="13"/>
      <c r="E28" s="13"/>
      <c r="F28" s="13"/>
      <c r="G28" s="16"/>
      <c r="H28" s="16"/>
      <c r="I28" s="15"/>
      <c r="J28" s="25"/>
      <c r="K28" s="28"/>
    </row>
    <row r="29" spans="2:11" ht="18.75" hidden="1">
      <c r="B29" s="13"/>
      <c r="C29" s="13"/>
      <c r="D29" s="13"/>
      <c r="E29" s="13"/>
      <c r="F29" s="13"/>
      <c r="G29" s="16"/>
      <c r="H29" s="16"/>
      <c r="I29" s="15"/>
      <c r="J29" s="25"/>
      <c r="K29" s="28"/>
    </row>
    <row r="30" spans="2:11" ht="61.5" customHeight="1">
      <c r="B30" s="13" t="s">
        <v>37</v>
      </c>
      <c r="C30" s="13">
        <v>1437</v>
      </c>
      <c r="D30" s="13">
        <v>1648</v>
      </c>
      <c r="E30" s="13">
        <v>2956</v>
      </c>
      <c r="F30" s="13"/>
      <c r="G30" s="14"/>
      <c r="H30" s="16"/>
      <c r="I30" s="15"/>
      <c r="J30" s="25">
        <v>98605</v>
      </c>
      <c r="K30" s="28">
        <f>I30/I38*100</f>
        <v>0</v>
      </c>
    </row>
    <row r="31" spans="2:11" ht="59.25" customHeight="1">
      <c r="B31" s="13" t="s">
        <v>57</v>
      </c>
      <c r="C31" s="13">
        <v>-19490</v>
      </c>
      <c r="D31" s="13">
        <v>-294139</v>
      </c>
      <c r="E31" s="13">
        <v>-203270</v>
      </c>
      <c r="F31" s="13"/>
      <c r="G31" s="47"/>
      <c r="H31" s="16"/>
      <c r="I31" s="15"/>
      <c r="J31" s="25">
        <v>-2474</v>
      </c>
      <c r="K31" s="28"/>
    </row>
    <row r="32" spans="2:13" ht="19.5">
      <c r="B32" s="13" t="s">
        <v>31</v>
      </c>
      <c r="C32" s="54">
        <v>12601556</v>
      </c>
      <c r="D32" s="54">
        <v>22106971</v>
      </c>
      <c r="E32" s="54">
        <v>19025533</v>
      </c>
      <c r="F32" s="54">
        <v>21288689</v>
      </c>
      <c r="G32" s="17">
        <v>5265638</v>
      </c>
      <c r="H32" s="17"/>
      <c r="I32" s="17">
        <v>469306</v>
      </c>
      <c r="J32" s="25">
        <v>2961053</v>
      </c>
      <c r="K32" s="28">
        <f>I32/I38*100</f>
        <v>18.1</v>
      </c>
      <c r="L32" s="36"/>
      <c r="M32" s="37"/>
    </row>
    <row r="33" spans="2:13" ht="17.25" customHeight="1">
      <c r="B33" s="44" t="s">
        <v>39</v>
      </c>
      <c r="C33" s="54"/>
      <c r="D33" s="54"/>
      <c r="E33" s="54"/>
      <c r="F33" s="54"/>
      <c r="G33" s="17"/>
      <c r="H33" s="17"/>
      <c r="I33" s="17"/>
      <c r="J33" s="25"/>
      <c r="K33" s="28"/>
      <c r="L33" s="37"/>
      <c r="M33" s="37"/>
    </row>
    <row r="34" spans="2:11" ht="18.75" customHeight="1">
      <c r="B34" s="44" t="s">
        <v>40</v>
      </c>
      <c r="C34" s="54">
        <v>825355</v>
      </c>
      <c r="D34" s="54">
        <v>742819</v>
      </c>
      <c r="E34" s="54">
        <v>631300</v>
      </c>
      <c r="F34" s="54">
        <v>579657</v>
      </c>
      <c r="G34" s="17">
        <v>565362</v>
      </c>
      <c r="H34" s="17"/>
      <c r="I34" s="17">
        <v>95770</v>
      </c>
      <c r="J34" s="25"/>
      <c r="K34" s="28">
        <f>I34/I38*100</f>
        <v>3.7</v>
      </c>
    </row>
    <row r="35" spans="2:11" ht="36.75" customHeight="1">
      <c r="B35" s="44" t="s">
        <v>41</v>
      </c>
      <c r="C35" s="54">
        <v>1936718</v>
      </c>
      <c r="D35" s="54">
        <v>2673367</v>
      </c>
      <c r="E35" s="54">
        <v>4643172</v>
      </c>
      <c r="F35" s="54">
        <v>3492123</v>
      </c>
      <c r="G35" s="17">
        <v>3007762</v>
      </c>
      <c r="H35" s="17"/>
      <c r="I35" s="17">
        <v>694727</v>
      </c>
      <c r="J35" s="25"/>
      <c r="K35" s="28"/>
    </row>
    <row r="36" spans="2:14" ht="19.5" hidden="1">
      <c r="B36" s="13"/>
      <c r="C36" s="13"/>
      <c r="D36" s="13"/>
      <c r="E36" s="13"/>
      <c r="F36" s="13"/>
      <c r="G36" s="17"/>
      <c r="H36" s="17"/>
      <c r="I36" s="17"/>
      <c r="J36" s="10">
        <v>367265</v>
      </c>
      <c r="K36" s="28">
        <f>I36/I38*100</f>
        <v>0</v>
      </c>
      <c r="L36" s="36"/>
      <c r="M36" s="37"/>
      <c r="N36" s="37"/>
    </row>
    <row r="37" spans="2:14" ht="38.25">
      <c r="B37" s="13" t="s">
        <v>58</v>
      </c>
      <c r="C37" s="13">
        <v>2021744</v>
      </c>
      <c r="D37" s="13">
        <v>2436135</v>
      </c>
      <c r="E37" s="13">
        <v>486851</v>
      </c>
      <c r="F37" s="13"/>
      <c r="G37" s="17"/>
      <c r="H37" s="17"/>
      <c r="I37" s="17"/>
      <c r="J37" s="10"/>
      <c r="K37" s="28"/>
      <c r="L37" s="37"/>
      <c r="M37" s="37"/>
      <c r="N37" s="37"/>
    </row>
    <row r="38" spans="2:11" ht="19.5" customHeight="1">
      <c r="B38" s="18" t="s">
        <v>2</v>
      </c>
      <c r="C38" s="19">
        <f>C9+C13+C16+C17+C18+C19+C20+C21+C22+C23+C24+C25+C26+C27+C30+C32+C36+C31+C37</f>
        <v>56852689</v>
      </c>
      <c r="D38" s="19">
        <f>D9+D13+D16+D17+D18+D19+D20+D21+D22+D23+D24+D25+D26+D27+D30+D32+D36+D31+D37</f>
        <v>55738185</v>
      </c>
      <c r="E38" s="19">
        <f>E9+E13+E16+E17+E18+E19+E20+E21+E22+E23+E24+E25+E26+E27+E30+E32+E36+E31+E37</f>
        <v>63512774</v>
      </c>
      <c r="F38" s="19">
        <f>F9+F13+F16+F17+F18+F19+F20+F21+F22+F23+F24+F25+F26+F27+F30+F32+F36+F31</f>
        <v>81394927</v>
      </c>
      <c r="G38" s="19">
        <f>G9+G13+G16+G17+G18+G19+G20+G21+G22+G23+G24+G25+G26+G27+G30+G32+G36+G31</f>
        <v>68619791</v>
      </c>
      <c r="H38" s="23">
        <f>SUM(H10:H36)</f>
        <v>0</v>
      </c>
      <c r="I38" s="19">
        <f>I9+I13+I16+I17+I18+I19+I20+I21+I22+I23+I24+I25+I26+I27+I30+I32+I36+I31</f>
        <v>2599816</v>
      </c>
      <c r="J38" s="23">
        <f>SUM(J10:J36)</f>
        <v>15094391</v>
      </c>
      <c r="K38" s="30">
        <f>I38/I38*100</f>
        <v>100</v>
      </c>
    </row>
    <row r="39" spans="2:11" ht="18.75">
      <c r="B39" s="20" t="s">
        <v>3</v>
      </c>
      <c r="C39" s="20"/>
      <c r="D39" s="20"/>
      <c r="E39" s="20"/>
      <c r="F39" s="20"/>
      <c r="G39" s="14"/>
      <c r="H39" s="14"/>
      <c r="I39" s="14"/>
      <c r="J39" s="10"/>
      <c r="K39" s="29"/>
    </row>
    <row r="40" spans="2:13" ht="18.75">
      <c r="B40" s="13" t="s">
        <v>22</v>
      </c>
      <c r="C40" s="13">
        <f>3571160-339060</f>
        <v>3232100</v>
      </c>
      <c r="D40" s="13">
        <f>3368854-458832</f>
        <v>2910022</v>
      </c>
      <c r="E40" s="13">
        <f>3651079-525381</f>
        <v>3125698</v>
      </c>
      <c r="F40" s="13">
        <v>3971430</v>
      </c>
      <c r="G40" s="14">
        <v>5915987</v>
      </c>
      <c r="H40" s="14"/>
      <c r="I40" s="14">
        <v>128171</v>
      </c>
      <c r="J40" s="25">
        <v>111814</v>
      </c>
      <c r="K40" s="28">
        <f>I40/I54*100</f>
        <v>8.1</v>
      </c>
      <c r="L40" s="34"/>
      <c r="M40" s="35"/>
    </row>
    <row r="41" spans="2:13" ht="18.75">
      <c r="B41" s="13" t="s">
        <v>23</v>
      </c>
      <c r="C41" s="13">
        <v>23098</v>
      </c>
      <c r="D41" s="13">
        <v>27278</v>
      </c>
      <c r="E41" s="13">
        <v>24320</v>
      </c>
      <c r="F41" s="13">
        <v>26504</v>
      </c>
      <c r="G41" s="14">
        <v>30001</v>
      </c>
      <c r="H41" s="14"/>
      <c r="I41" s="14">
        <v>12</v>
      </c>
      <c r="J41" s="25">
        <v>107</v>
      </c>
      <c r="K41" s="28"/>
      <c r="L41" s="34"/>
      <c r="M41" s="35"/>
    </row>
    <row r="42" spans="2:13" ht="39" customHeight="1">
      <c r="B42" s="13" t="s">
        <v>24</v>
      </c>
      <c r="C42" s="13">
        <v>1516160</v>
      </c>
      <c r="D42" s="13">
        <v>1339363</v>
      </c>
      <c r="E42" s="13">
        <v>1462523</v>
      </c>
      <c r="F42" s="13">
        <v>1756319</v>
      </c>
      <c r="G42" s="14">
        <v>401162</v>
      </c>
      <c r="H42" s="14"/>
      <c r="I42" s="14">
        <v>10678</v>
      </c>
      <c r="J42" s="25">
        <v>608573</v>
      </c>
      <c r="K42" s="28">
        <f>I42/I54*100</f>
        <v>0.7</v>
      </c>
      <c r="L42" s="34"/>
      <c r="M42" s="35"/>
    </row>
    <row r="43" spans="2:13" ht="18.75">
      <c r="B43" s="13" t="s">
        <v>25</v>
      </c>
      <c r="C43" s="13">
        <v>17493295</v>
      </c>
      <c r="D43" s="13">
        <v>17434629</v>
      </c>
      <c r="E43" s="13">
        <v>20792543</v>
      </c>
      <c r="F43" s="13">
        <v>28183064</v>
      </c>
      <c r="G43" s="14">
        <v>15881845</v>
      </c>
      <c r="H43" s="14"/>
      <c r="I43" s="14">
        <v>201376</v>
      </c>
      <c r="J43" s="25">
        <v>2685304</v>
      </c>
      <c r="K43" s="28">
        <f>I43/I54*100</f>
        <v>12.8</v>
      </c>
      <c r="L43" s="34"/>
      <c r="M43" s="35"/>
    </row>
    <row r="44" spans="2:13" ht="18.75">
      <c r="B44" s="13" t="s">
        <v>4</v>
      </c>
      <c r="C44" s="13">
        <v>6010892</v>
      </c>
      <c r="D44" s="13">
        <v>6618335</v>
      </c>
      <c r="E44" s="13">
        <v>4684757</v>
      </c>
      <c r="F44" s="13">
        <v>8766333</v>
      </c>
      <c r="G44" s="14">
        <v>5468804</v>
      </c>
      <c r="H44" s="14"/>
      <c r="I44" s="14">
        <v>121484</v>
      </c>
      <c r="J44" s="25">
        <v>1129669</v>
      </c>
      <c r="K44" s="28">
        <f>I44/I54*100</f>
        <v>7.7</v>
      </c>
      <c r="L44" s="34"/>
      <c r="M44" s="35"/>
    </row>
    <row r="45" spans="2:13" ht="18.75">
      <c r="B45" s="13" t="s">
        <v>26</v>
      </c>
      <c r="C45" s="13">
        <v>95783</v>
      </c>
      <c r="D45" s="13">
        <v>74783</v>
      </c>
      <c r="E45" s="13">
        <v>55340</v>
      </c>
      <c r="F45" s="13">
        <v>73865</v>
      </c>
      <c r="G45" s="14">
        <v>38349</v>
      </c>
      <c r="H45" s="14"/>
      <c r="I45" s="14">
        <v>620</v>
      </c>
      <c r="J45" s="25">
        <v>21941</v>
      </c>
      <c r="K45" s="28">
        <f>I45/I54*100</f>
        <v>0</v>
      </c>
      <c r="L45" s="34"/>
      <c r="M45" s="35"/>
    </row>
    <row r="46" spans="2:14" ht="18.75">
      <c r="B46" s="13" t="s">
        <v>5</v>
      </c>
      <c r="C46" s="13">
        <v>12355849</v>
      </c>
      <c r="D46" s="13">
        <v>13867207</v>
      </c>
      <c r="E46" s="13">
        <v>14400328</v>
      </c>
      <c r="F46" s="13">
        <v>17578241</v>
      </c>
      <c r="G46" s="14">
        <v>20310549</v>
      </c>
      <c r="H46" s="14"/>
      <c r="I46" s="14">
        <v>461154</v>
      </c>
      <c r="J46" s="25">
        <v>1486552</v>
      </c>
      <c r="K46" s="28">
        <f>I46/I54*100</f>
        <v>29.2</v>
      </c>
      <c r="L46" s="34"/>
      <c r="M46" s="35"/>
      <c r="N46" s="35"/>
    </row>
    <row r="47" spans="2:14" ht="18.75">
      <c r="B47" s="13" t="s">
        <v>49</v>
      </c>
      <c r="C47" s="13">
        <f>2999129-84983-48077+1</f>
        <v>2866070</v>
      </c>
      <c r="D47" s="13">
        <f>2609037-90181-47694</f>
        <v>2471162</v>
      </c>
      <c r="E47" s="13">
        <f>3183073-90963-51529</f>
        <v>3040581</v>
      </c>
      <c r="F47" s="13">
        <v>3490829</v>
      </c>
      <c r="G47" s="14">
        <v>3692218</v>
      </c>
      <c r="H47" s="14"/>
      <c r="I47" s="14">
        <v>74255</v>
      </c>
      <c r="J47" s="25">
        <v>352654</v>
      </c>
      <c r="K47" s="28">
        <f>I47/I54*100</f>
        <v>4.7</v>
      </c>
      <c r="L47" s="34"/>
      <c r="M47" s="35"/>
      <c r="N47" s="35"/>
    </row>
    <row r="48" spans="2:14" ht="18" customHeight="1">
      <c r="B48" s="13" t="s">
        <v>45</v>
      </c>
      <c r="C48" s="13">
        <f>7862377-866681+1978745</f>
        <v>8974441</v>
      </c>
      <c r="D48" s="13">
        <f>6802867-796599+2273951</f>
        <v>8280219</v>
      </c>
      <c r="E48" s="13">
        <f>6018316-833237+2309899</f>
        <v>7494978</v>
      </c>
      <c r="F48" s="13">
        <v>10661622</v>
      </c>
      <c r="G48" s="14">
        <v>11205328</v>
      </c>
      <c r="H48" s="14"/>
      <c r="I48" s="14">
        <v>409714</v>
      </c>
      <c r="J48" s="25">
        <v>2211396</v>
      </c>
      <c r="K48" s="28">
        <f>I48/I54*100</f>
        <v>26</v>
      </c>
      <c r="L48" s="34"/>
      <c r="M48" s="35"/>
      <c r="N48" s="35"/>
    </row>
    <row r="49" spans="2:14" ht="18.75" customHeight="1">
      <c r="B49" s="13" t="s">
        <v>6</v>
      </c>
      <c r="C49" s="13">
        <v>5157287</v>
      </c>
      <c r="D49" s="13">
        <v>6431936</v>
      </c>
      <c r="E49" s="13">
        <v>8523556</v>
      </c>
      <c r="F49" s="13">
        <v>7104218</v>
      </c>
      <c r="G49" s="14">
        <v>8069990</v>
      </c>
      <c r="H49" s="14"/>
      <c r="I49" s="14">
        <v>100159</v>
      </c>
      <c r="J49" s="25">
        <v>318407</v>
      </c>
      <c r="K49" s="28">
        <f>I49/I54*100</f>
        <v>6.3</v>
      </c>
      <c r="L49" s="34"/>
      <c r="M49" s="35"/>
      <c r="N49" s="35"/>
    </row>
    <row r="50" spans="2:14" ht="18.75" customHeight="1">
      <c r="B50" s="13" t="s">
        <v>46</v>
      </c>
      <c r="C50" s="13">
        <v>866681</v>
      </c>
      <c r="D50" s="13">
        <v>796599</v>
      </c>
      <c r="E50" s="13">
        <v>833237</v>
      </c>
      <c r="F50" s="13">
        <v>1591240</v>
      </c>
      <c r="G50" s="14">
        <v>1124918</v>
      </c>
      <c r="H50" s="14"/>
      <c r="I50" s="14">
        <v>28946</v>
      </c>
      <c r="J50" s="25"/>
      <c r="K50" s="28"/>
      <c r="L50" s="35"/>
      <c r="M50" s="35"/>
      <c r="N50" s="35"/>
    </row>
    <row r="51" spans="2:14" ht="18.75" customHeight="1">
      <c r="B51" s="13" t="s">
        <v>47</v>
      </c>
      <c r="C51" s="13">
        <f>84983+48077</f>
        <v>133060</v>
      </c>
      <c r="D51" s="13">
        <v>137875</v>
      </c>
      <c r="E51" s="13">
        <f>90963+51529</f>
        <v>142492</v>
      </c>
      <c r="F51" s="13">
        <v>177496</v>
      </c>
      <c r="G51" s="14">
        <v>218688</v>
      </c>
      <c r="H51" s="14"/>
      <c r="I51" s="14">
        <v>11143</v>
      </c>
      <c r="J51" s="25"/>
      <c r="K51" s="28"/>
      <c r="L51" s="35"/>
      <c r="M51" s="35"/>
      <c r="N51" s="35"/>
    </row>
    <row r="52" spans="2:14" ht="39.75" customHeight="1">
      <c r="B52" s="13" t="s">
        <v>48</v>
      </c>
      <c r="C52" s="13">
        <v>339060</v>
      </c>
      <c r="D52" s="13">
        <v>458832</v>
      </c>
      <c r="E52" s="13">
        <v>525381</v>
      </c>
      <c r="F52" s="13">
        <v>399144</v>
      </c>
      <c r="G52" s="14">
        <v>757509</v>
      </c>
      <c r="H52" s="14"/>
      <c r="I52" s="14">
        <v>30253</v>
      </c>
      <c r="J52" s="25"/>
      <c r="K52" s="28"/>
      <c r="L52" s="35"/>
      <c r="M52" s="35"/>
      <c r="N52" s="35"/>
    </row>
    <row r="53" spans="2:14" ht="18.75" hidden="1">
      <c r="B53" s="13"/>
      <c r="C53" s="13"/>
      <c r="D53" s="13"/>
      <c r="E53" s="13"/>
      <c r="F53" s="13"/>
      <c r="G53" s="14"/>
      <c r="H53" s="14"/>
      <c r="I53" s="14"/>
      <c r="J53" s="25">
        <v>6038088</v>
      </c>
      <c r="K53" s="28"/>
      <c r="M53" s="35"/>
      <c r="N53" s="35"/>
    </row>
    <row r="54" spans="2:13" ht="19.5" customHeight="1">
      <c r="B54" s="18" t="s">
        <v>7</v>
      </c>
      <c r="C54" s="19">
        <f aca="true" t="shared" si="1" ref="C54:J54">SUM(C40:C53)</f>
        <v>59063776</v>
      </c>
      <c r="D54" s="19">
        <f t="shared" si="1"/>
        <v>60848240</v>
      </c>
      <c r="E54" s="19">
        <f t="shared" si="1"/>
        <v>65105734</v>
      </c>
      <c r="F54" s="19">
        <f t="shared" si="1"/>
        <v>83780305</v>
      </c>
      <c r="G54" s="19">
        <f t="shared" si="1"/>
        <v>73115348</v>
      </c>
      <c r="H54" s="19">
        <f t="shared" si="1"/>
        <v>0</v>
      </c>
      <c r="I54" s="19">
        <f t="shared" si="1"/>
        <v>1577965</v>
      </c>
      <c r="J54" s="19">
        <f t="shared" si="1"/>
        <v>14964505</v>
      </c>
      <c r="K54" s="30">
        <f>I54/I54*100</f>
        <v>100</v>
      </c>
      <c r="M54" s="38"/>
    </row>
    <row r="55" spans="2:13" ht="39.75" customHeight="1">
      <c r="B55" s="41" t="s">
        <v>8</v>
      </c>
      <c r="C55" s="16">
        <f aca="true" t="shared" si="2" ref="C55:J55">SUM(C38-C54)</f>
        <v>-2211087</v>
      </c>
      <c r="D55" s="16">
        <f t="shared" si="2"/>
        <v>-5110055</v>
      </c>
      <c r="E55" s="16">
        <f t="shared" si="2"/>
        <v>-1592960</v>
      </c>
      <c r="F55" s="16">
        <f t="shared" si="2"/>
        <v>-2385378</v>
      </c>
      <c r="G55" s="16">
        <f t="shared" si="2"/>
        <v>-4495557</v>
      </c>
      <c r="H55" s="16">
        <f t="shared" si="2"/>
        <v>0</v>
      </c>
      <c r="I55" s="42">
        <f t="shared" si="2"/>
        <v>1021851</v>
      </c>
      <c r="J55" s="16">
        <f t="shared" si="2"/>
        <v>129886</v>
      </c>
      <c r="K55" s="10"/>
      <c r="M55" s="38"/>
    </row>
    <row r="56" spans="2:10" ht="13.5" customHeight="1" hidden="1">
      <c r="B56" s="21"/>
      <c r="C56" s="21"/>
      <c r="D56" s="21"/>
      <c r="E56" s="21"/>
      <c r="F56" s="21"/>
      <c r="G56" s="21"/>
      <c r="H56" s="21"/>
      <c r="I56" s="21"/>
      <c r="J56" s="21"/>
    </row>
    <row r="57" spans="2:10" ht="50.25" hidden="1">
      <c r="B57" s="49" t="s">
        <v>38</v>
      </c>
      <c r="C57" s="49"/>
      <c r="D57" s="49"/>
      <c r="E57" s="49"/>
      <c r="F57" s="49"/>
      <c r="G57" s="50"/>
      <c r="H57" s="50"/>
      <c r="I57" s="53" t="s">
        <v>35</v>
      </c>
      <c r="J57" s="21"/>
    </row>
    <row r="58" spans="2:10" ht="12.75" customHeight="1" hidden="1">
      <c r="B58" s="22"/>
      <c r="C58" s="22"/>
      <c r="D58" s="22"/>
      <c r="E58" s="22"/>
      <c r="F58" s="22"/>
      <c r="G58" s="21"/>
      <c r="H58" s="21"/>
      <c r="I58" s="21"/>
      <c r="J58" s="21"/>
    </row>
    <row r="59" spans="2:10" ht="18.75" hidden="1">
      <c r="B59" s="51" t="s">
        <v>43</v>
      </c>
      <c r="C59" s="51"/>
      <c r="D59" s="51"/>
      <c r="E59" s="51"/>
      <c r="F59" s="51"/>
      <c r="G59" s="21"/>
      <c r="H59" s="21"/>
      <c r="I59" s="21"/>
      <c r="J59" s="21"/>
    </row>
    <row r="60" spans="2:10" ht="15.75" customHeight="1" hidden="1">
      <c r="B60" s="52" t="s">
        <v>44</v>
      </c>
      <c r="C60" s="52"/>
      <c r="D60" s="52"/>
      <c r="E60" s="52"/>
      <c r="F60" s="52"/>
      <c r="G60" s="21"/>
      <c r="H60" s="21"/>
      <c r="I60" s="21"/>
      <c r="J60" s="21"/>
    </row>
    <row r="61" spans="2:10" ht="18.75">
      <c r="B61" s="21"/>
      <c r="C61" s="21"/>
      <c r="D61" s="21"/>
      <c r="E61" s="21"/>
      <c r="F61" s="21"/>
      <c r="G61" s="21"/>
      <c r="H61" s="21"/>
      <c r="I61" s="21"/>
      <c r="J61" s="21"/>
    </row>
    <row r="62" spans="2:10" ht="18.75">
      <c r="B62" s="21"/>
      <c r="C62" s="21"/>
      <c r="D62" s="21"/>
      <c r="E62" s="21"/>
      <c r="F62" s="21"/>
      <c r="G62" s="21"/>
      <c r="H62" s="21"/>
      <c r="I62" s="21"/>
      <c r="J62" s="21"/>
    </row>
    <row r="63" spans="2:10" ht="18.75">
      <c r="B63" s="21"/>
      <c r="C63" s="21"/>
      <c r="D63" s="21"/>
      <c r="E63" s="21"/>
      <c r="F63" s="21"/>
      <c r="G63" s="21"/>
      <c r="H63" s="21"/>
      <c r="I63" s="21"/>
      <c r="J63" s="21"/>
    </row>
    <row r="64" spans="2:10" ht="18.75">
      <c r="B64" s="21"/>
      <c r="C64" s="21"/>
      <c r="D64" s="21"/>
      <c r="E64" s="21"/>
      <c r="F64" s="21"/>
      <c r="G64" s="21"/>
      <c r="H64" s="21"/>
      <c r="I64" s="21"/>
      <c r="J64" s="21"/>
    </row>
    <row r="65" spans="2:10" ht="18.75">
      <c r="B65" s="21"/>
      <c r="C65" s="21"/>
      <c r="D65" s="21"/>
      <c r="E65" s="21"/>
      <c r="F65" s="21"/>
      <c r="G65" s="21"/>
      <c r="H65" s="21"/>
      <c r="I65" s="21"/>
      <c r="J65" s="21"/>
    </row>
    <row r="66" spans="2:10" ht="18.75">
      <c r="B66" s="21"/>
      <c r="C66" s="21"/>
      <c r="D66" s="21"/>
      <c r="E66" s="21"/>
      <c r="F66" s="21"/>
      <c r="G66" s="21"/>
      <c r="H66" s="21"/>
      <c r="I66" s="21"/>
      <c r="J66" s="21"/>
    </row>
    <row r="67" spans="2:10" ht="18.75">
      <c r="B67" s="21"/>
      <c r="C67" s="21"/>
      <c r="D67" s="21"/>
      <c r="E67" s="21"/>
      <c r="F67" s="21"/>
      <c r="G67" s="21"/>
      <c r="H67" s="21"/>
      <c r="I67" s="21"/>
      <c r="J67" s="21"/>
    </row>
    <row r="68" spans="2:10" ht="18.75">
      <c r="B68" s="21"/>
      <c r="C68" s="21"/>
      <c r="D68" s="21"/>
      <c r="E68" s="21"/>
      <c r="F68" s="21"/>
      <c r="G68" s="21"/>
      <c r="H68" s="21"/>
      <c r="I68" s="21"/>
      <c r="J68" s="21"/>
    </row>
    <row r="69" spans="2:10" ht="18.75">
      <c r="B69" s="21"/>
      <c r="C69" s="21"/>
      <c r="D69" s="21"/>
      <c r="E69" s="21"/>
      <c r="F69" s="21"/>
      <c r="G69" s="21"/>
      <c r="H69" s="21"/>
      <c r="I69" s="21"/>
      <c r="J69" s="21"/>
    </row>
    <row r="70" spans="2:10" ht="18.75">
      <c r="B70" s="21"/>
      <c r="C70" s="21"/>
      <c r="D70" s="21"/>
      <c r="E70" s="21"/>
      <c r="F70" s="21"/>
      <c r="G70" s="21"/>
      <c r="H70" s="21"/>
      <c r="I70" s="21"/>
      <c r="J70" s="21"/>
    </row>
    <row r="71" spans="2:10" ht="18.75">
      <c r="B71" s="21"/>
      <c r="C71" s="21"/>
      <c r="D71" s="21"/>
      <c r="E71" s="21"/>
      <c r="F71" s="21"/>
      <c r="G71" s="21"/>
      <c r="H71" s="21"/>
      <c r="I71" s="21"/>
      <c r="J71" s="21"/>
    </row>
    <row r="72" spans="2:10" ht="18.75">
      <c r="B72" s="21"/>
      <c r="C72" s="21"/>
      <c r="D72" s="21"/>
      <c r="E72" s="21"/>
      <c r="F72" s="21"/>
      <c r="G72" s="21"/>
      <c r="H72" s="21"/>
      <c r="I72" s="21"/>
      <c r="J72" s="21"/>
    </row>
    <row r="73" spans="2:10" ht="18.75">
      <c r="B73" s="21"/>
      <c r="C73" s="21"/>
      <c r="D73" s="21"/>
      <c r="E73" s="21"/>
      <c r="F73" s="21"/>
      <c r="G73" s="21"/>
      <c r="H73" s="21"/>
      <c r="I73" s="21"/>
      <c r="J73" s="21"/>
    </row>
    <row r="74" spans="2:10" ht="18.75">
      <c r="B74" s="21"/>
      <c r="C74" s="21"/>
      <c r="D74" s="21"/>
      <c r="E74" s="21"/>
      <c r="F74" s="21"/>
      <c r="G74" s="21"/>
      <c r="H74" s="21"/>
      <c r="I74" s="21"/>
      <c r="J74" s="21"/>
    </row>
    <row r="75" spans="2:10" ht="18.75">
      <c r="B75" s="21"/>
      <c r="C75" s="21"/>
      <c r="D75" s="21"/>
      <c r="E75" s="21"/>
      <c r="F75" s="21"/>
      <c r="G75" s="21"/>
      <c r="H75" s="21"/>
      <c r="I75" s="21"/>
      <c r="J75" s="21"/>
    </row>
    <row r="76" spans="2:10" ht="18.75">
      <c r="B76" s="21"/>
      <c r="C76" s="21"/>
      <c r="D76" s="21"/>
      <c r="E76" s="21"/>
      <c r="F76" s="21"/>
      <c r="G76" s="21"/>
      <c r="H76" s="21"/>
      <c r="I76" s="21"/>
      <c r="J76" s="21"/>
    </row>
    <row r="77" spans="2:10" ht="18.75">
      <c r="B77" s="21"/>
      <c r="C77" s="21"/>
      <c r="D77" s="21"/>
      <c r="E77" s="21"/>
      <c r="F77" s="21"/>
      <c r="G77" s="21"/>
      <c r="H77" s="21"/>
      <c r="I77" s="21"/>
      <c r="J77" s="21"/>
    </row>
    <row r="78" spans="2:10" ht="18.75">
      <c r="B78" s="21"/>
      <c r="C78" s="21"/>
      <c r="D78" s="21"/>
      <c r="E78" s="21"/>
      <c r="F78" s="21"/>
      <c r="G78" s="21"/>
      <c r="H78" s="21"/>
      <c r="I78" s="21"/>
      <c r="J78" s="21"/>
    </row>
    <row r="79" spans="2:10" ht="18.75">
      <c r="B79" s="21"/>
      <c r="C79" s="21"/>
      <c r="D79" s="21"/>
      <c r="E79" s="21"/>
      <c r="F79" s="21"/>
      <c r="G79" s="21"/>
      <c r="H79" s="21"/>
      <c r="I79" s="21"/>
      <c r="J79" s="21"/>
    </row>
    <row r="80" spans="2:10" ht="18.75">
      <c r="B80" s="21"/>
      <c r="C80" s="21"/>
      <c r="D80" s="21"/>
      <c r="E80" s="21"/>
      <c r="F80" s="21"/>
      <c r="G80" s="21"/>
      <c r="H80" s="21"/>
      <c r="I80" s="21"/>
      <c r="J80" s="21"/>
    </row>
    <row r="81" spans="2:10" ht="18.75">
      <c r="B81" s="21"/>
      <c r="C81" s="21"/>
      <c r="D81" s="21"/>
      <c r="E81" s="21"/>
      <c r="F81" s="21"/>
      <c r="G81" s="21"/>
      <c r="H81" s="21"/>
      <c r="I81" s="21"/>
      <c r="J81" s="21"/>
    </row>
    <row r="82" spans="2:10" ht="18.75">
      <c r="B82" s="21"/>
      <c r="C82" s="21"/>
      <c r="D82" s="21"/>
      <c r="E82" s="21"/>
      <c r="F82" s="21"/>
      <c r="G82" s="21"/>
      <c r="H82" s="21"/>
      <c r="I82" s="21"/>
      <c r="J82" s="21"/>
    </row>
    <row r="83" spans="2:10" ht="18.75">
      <c r="B83" s="21"/>
      <c r="C83" s="21"/>
      <c r="D83" s="21"/>
      <c r="E83" s="21"/>
      <c r="F83" s="21"/>
      <c r="G83" s="21"/>
      <c r="H83" s="21"/>
      <c r="I83" s="21"/>
      <c r="J83" s="21"/>
    </row>
    <row r="84" spans="2:10" ht="18.75">
      <c r="B84" s="21"/>
      <c r="C84" s="21"/>
      <c r="D84" s="21"/>
      <c r="E84" s="21"/>
      <c r="F84" s="21"/>
      <c r="G84" s="21"/>
      <c r="H84" s="21"/>
      <c r="I84" s="21"/>
      <c r="J84" s="21"/>
    </row>
    <row r="85" spans="2:10" ht="18.75">
      <c r="B85" s="21"/>
      <c r="C85" s="21"/>
      <c r="D85" s="21"/>
      <c r="E85" s="21"/>
      <c r="F85" s="21"/>
      <c r="G85" s="21"/>
      <c r="H85" s="21"/>
      <c r="I85" s="21"/>
      <c r="J85" s="21"/>
    </row>
    <row r="86" spans="2:10" ht="18.75">
      <c r="B86" s="21"/>
      <c r="C86" s="21"/>
      <c r="D86" s="21"/>
      <c r="E86" s="21"/>
      <c r="F86" s="21"/>
      <c r="G86" s="21"/>
      <c r="H86" s="21"/>
      <c r="I86" s="21"/>
      <c r="J86" s="21"/>
    </row>
    <row r="87" spans="2:10" ht="18.75">
      <c r="B87" s="21"/>
      <c r="C87" s="21"/>
      <c r="D87" s="21"/>
      <c r="E87" s="21"/>
      <c r="F87" s="21"/>
      <c r="G87" s="21"/>
      <c r="H87" s="21"/>
      <c r="I87" s="21"/>
      <c r="J87" s="21"/>
    </row>
    <row r="88" spans="2:10" ht="18.75">
      <c r="B88" s="21"/>
      <c r="C88" s="21"/>
      <c r="D88" s="21"/>
      <c r="E88" s="21"/>
      <c r="F88" s="21"/>
      <c r="G88" s="21"/>
      <c r="H88" s="21"/>
      <c r="I88" s="21"/>
      <c r="J88" s="21"/>
    </row>
    <row r="89" spans="2:10" ht="18.75">
      <c r="B89" s="21"/>
      <c r="C89" s="21"/>
      <c r="D89" s="21"/>
      <c r="E89" s="21"/>
      <c r="F89" s="21"/>
      <c r="G89" s="21"/>
      <c r="H89" s="21"/>
      <c r="I89" s="21"/>
      <c r="J89" s="21"/>
    </row>
    <row r="90" spans="2:10" ht="18.75">
      <c r="B90" s="21"/>
      <c r="C90" s="21"/>
      <c r="D90" s="21"/>
      <c r="E90" s="21"/>
      <c r="F90" s="21"/>
      <c r="G90" s="21"/>
      <c r="H90" s="21"/>
      <c r="I90" s="21"/>
      <c r="J90" s="21"/>
    </row>
    <row r="91" spans="2:10" ht="18.75">
      <c r="B91" s="21"/>
      <c r="C91" s="21"/>
      <c r="D91" s="21"/>
      <c r="E91" s="21"/>
      <c r="F91" s="21"/>
      <c r="G91" s="21"/>
      <c r="H91" s="21"/>
      <c r="I91" s="21"/>
      <c r="J91" s="21"/>
    </row>
    <row r="92" spans="2:10" ht="18.75">
      <c r="B92" s="21"/>
      <c r="C92" s="21"/>
      <c r="D92" s="21"/>
      <c r="E92" s="21"/>
      <c r="F92" s="21"/>
      <c r="G92" s="21"/>
      <c r="H92" s="21"/>
      <c r="I92" s="21"/>
      <c r="J92" s="21"/>
    </row>
    <row r="93" spans="2:10" ht="18.75">
      <c r="B93" s="21"/>
      <c r="C93" s="21"/>
      <c r="D93" s="21"/>
      <c r="E93" s="21"/>
      <c r="F93" s="21"/>
      <c r="G93" s="21"/>
      <c r="H93" s="21"/>
      <c r="I93" s="21"/>
      <c r="J93" s="21"/>
    </row>
    <row r="94" spans="2:10" ht="18.75">
      <c r="B94" s="21"/>
      <c r="C94" s="21"/>
      <c r="D94" s="21"/>
      <c r="E94" s="21"/>
      <c r="F94" s="21"/>
      <c r="G94" s="21"/>
      <c r="H94" s="21"/>
      <c r="I94" s="21"/>
      <c r="J94" s="21"/>
    </row>
    <row r="95" spans="2:10" ht="18.75">
      <c r="B95" s="21"/>
      <c r="C95" s="21"/>
      <c r="D95" s="21"/>
      <c r="E95" s="21"/>
      <c r="F95" s="21"/>
      <c r="G95" s="21"/>
      <c r="H95" s="21"/>
      <c r="I95" s="21"/>
      <c r="J95" s="21"/>
    </row>
    <row r="96" spans="2:10" ht="18.75">
      <c r="B96" s="21"/>
      <c r="C96" s="21"/>
      <c r="D96" s="21"/>
      <c r="E96" s="21"/>
      <c r="F96" s="21"/>
      <c r="G96" s="21"/>
      <c r="H96" s="21"/>
      <c r="I96" s="21"/>
      <c r="J96" s="21"/>
    </row>
    <row r="97" spans="2:10" ht="18.75">
      <c r="B97" s="21"/>
      <c r="C97" s="21"/>
      <c r="D97" s="21"/>
      <c r="E97" s="21"/>
      <c r="F97" s="21"/>
      <c r="G97" s="21"/>
      <c r="H97" s="21"/>
      <c r="I97" s="21"/>
      <c r="J97" s="21"/>
    </row>
    <row r="98" spans="2:10" ht="18.75">
      <c r="B98" s="21"/>
      <c r="C98" s="21"/>
      <c r="D98" s="21"/>
      <c r="E98" s="21"/>
      <c r="F98" s="21"/>
      <c r="G98" s="21"/>
      <c r="H98" s="21"/>
      <c r="I98" s="21"/>
      <c r="J98" s="21"/>
    </row>
    <row r="99" spans="2:10" ht="18.75">
      <c r="B99" s="21"/>
      <c r="C99" s="21"/>
      <c r="D99" s="21"/>
      <c r="E99" s="21"/>
      <c r="F99" s="21"/>
      <c r="G99" s="21"/>
      <c r="H99" s="21"/>
      <c r="I99" s="21"/>
      <c r="J99" s="21"/>
    </row>
    <row r="100" spans="2:10" ht="18.75">
      <c r="B100" s="21"/>
      <c r="C100" s="21"/>
      <c r="D100" s="21"/>
      <c r="E100" s="21"/>
      <c r="F100" s="21"/>
      <c r="G100" s="21"/>
      <c r="H100" s="21"/>
      <c r="I100" s="21"/>
      <c r="J100" s="21"/>
    </row>
    <row r="101" spans="2:10" ht="18.75">
      <c r="B101" s="21"/>
      <c r="C101" s="21"/>
      <c r="D101" s="21"/>
      <c r="E101" s="21"/>
      <c r="F101" s="21"/>
      <c r="G101" s="21"/>
      <c r="H101" s="21"/>
      <c r="I101" s="21"/>
      <c r="J101" s="21"/>
    </row>
    <row r="102" spans="2:10" ht="18.75">
      <c r="B102" s="21"/>
      <c r="C102" s="21"/>
      <c r="D102" s="21"/>
      <c r="E102" s="21"/>
      <c r="F102" s="21"/>
      <c r="G102" s="21"/>
      <c r="H102" s="21"/>
      <c r="I102" s="21"/>
      <c r="J102" s="21"/>
    </row>
    <row r="103" spans="2:10" ht="18.75">
      <c r="B103" s="21"/>
      <c r="C103" s="21"/>
      <c r="D103" s="21"/>
      <c r="E103" s="21"/>
      <c r="F103" s="21"/>
      <c r="G103" s="21"/>
      <c r="H103" s="21"/>
      <c r="I103" s="21"/>
      <c r="J103" s="21"/>
    </row>
    <row r="104" spans="2:10" ht="18.75">
      <c r="B104" s="21"/>
      <c r="C104" s="21"/>
      <c r="D104" s="21"/>
      <c r="E104" s="21"/>
      <c r="F104" s="21"/>
      <c r="G104" s="21"/>
      <c r="H104" s="21"/>
      <c r="I104" s="21"/>
      <c r="J104" s="21"/>
    </row>
    <row r="105" spans="2:10" ht="18.75">
      <c r="B105" s="21"/>
      <c r="C105" s="21"/>
      <c r="D105" s="21"/>
      <c r="E105" s="21"/>
      <c r="F105" s="21"/>
      <c r="G105" s="21"/>
      <c r="H105" s="21"/>
      <c r="I105" s="21"/>
      <c r="J105" s="21"/>
    </row>
    <row r="106" spans="2:10" ht="18.75">
      <c r="B106" s="21"/>
      <c r="C106" s="21"/>
      <c r="D106" s="21"/>
      <c r="E106" s="21"/>
      <c r="F106" s="21"/>
      <c r="G106" s="21"/>
      <c r="H106" s="21"/>
      <c r="I106" s="21"/>
      <c r="J106" s="21"/>
    </row>
    <row r="107" spans="2:10" ht="18.75">
      <c r="B107" s="21"/>
      <c r="C107" s="21"/>
      <c r="D107" s="21"/>
      <c r="E107" s="21"/>
      <c r="F107" s="21"/>
      <c r="G107" s="21"/>
      <c r="H107" s="21"/>
      <c r="I107" s="21"/>
      <c r="J107" s="21"/>
    </row>
    <row r="108" spans="2:10" ht="18.75">
      <c r="B108" s="21"/>
      <c r="C108" s="21"/>
      <c r="D108" s="21"/>
      <c r="E108" s="21"/>
      <c r="F108" s="21"/>
      <c r="G108" s="21"/>
      <c r="H108" s="21"/>
      <c r="I108" s="21"/>
      <c r="J108" s="21"/>
    </row>
    <row r="109" spans="2:10" ht="18.75">
      <c r="B109" s="21"/>
      <c r="C109" s="21"/>
      <c r="D109" s="21"/>
      <c r="E109" s="21"/>
      <c r="F109" s="21"/>
      <c r="G109" s="21"/>
      <c r="H109" s="21"/>
      <c r="I109" s="21"/>
      <c r="J109" s="21"/>
    </row>
    <row r="110" spans="2:10" ht="18.75">
      <c r="B110" s="21"/>
      <c r="C110" s="21"/>
      <c r="D110" s="21"/>
      <c r="E110" s="21"/>
      <c r="F110" s="21"/>
      <c r="G110" s="21"/>
      <c r="H110" s="21"/>
      <c r="I110" s="21"/>
      <c r="J110" s="21"/>
    </row>
    <row r="111" spans="2:10" ht="18.75">
      <c r="B111" s="21"/>
      <c r="C111" s="21"/>
      <c r="D111" s="21"/>
      <c r="E111" s="21"/>
      <c r="F111" s="21"/>
      <c r="G111" s="21"/>
      <c r="H111" s="21"/>
      <c r="I111" s="21"/>
      <c r="J111" s="21"/>
    </row>
    <row r="112" spans="2:10" ht="18.75">
      <c r="B112" s="21"/>
      <c r="C112" s="21"/>
      <c r="D112" s="21"/>
      <c r="E112" s="21"/>
      <c r="F112" s="21"/>
      <c r="G112" s="21"/>
      <c r="H112" s="21"/>
      <c r="I112" s="21"/>
      <c r="J112" s="21"/>
    </row>
    <row r="113" spans="2:10" ht="18.75">
      <c r="B113" s="21"/>
      <c r="C113" s="21"/>
      <c r="D113" s="21"/>
      <c r="E113" s="21"/>
      <c r="F113" s="21"/>
      <c r="G113" s="21"/>
      <c r="H113" s="21"/>
      <c r="I113" s="21"/>
      <c r="J113" s="21"/>
    </row>
    <row r="114" spans="2:10" ht="18.75">
      <c r="B114" s="21"/>
      <c r="C114" s="21"/>
      <c r="D114" s="21"/>
      <c r="E114" s="21"/>
      <c r="F114" s="21"/>
      <c r="G114" s="21"/>
      <c r="H114" s="21"/>
      <c r="I114" s="21"/>
      <c r="J114" s="21"/>
    </row>
    <row r="115" spans="2:10" ht="18.75">
      <c r="B115" s="21"/>
      <c r="C115" s="21"/>
      <c r="D115" s="21"/>
      <c r="E115" s="21"/>
      <c r="F115" s="21"/>
      <c r="G115" s="21"/>
      <c r="H115" s="21"/>
      <c r="I115" s="21"/>
      <c r="J115" s="21"/>
    </row>
    <row r="116" spans="2:10" ht="18.75">
      <c r="B116" s="21"/>
      <c r="C116" s="21"/>
      <c r="D116" s="21"/>
      <c r="E116" s="21"/>
      <c r="F116" s="21"/>
      <c r="G116" s="21"/>
      <c r="H116" s="21"/>
      <c r="I116" s="21"/>
      <c r="J116" s="21"/>
    </row>
    <row r="117" spans="2:10" ht="18.75">
      <c r="B117" s="21"/>
      <c r="C117" s="21"/>
      <c r="D117" s="21"/>
      <c r="E117" s="21"/>
      <c r="F117" s="21"/>
      <c r="G117" s="21"/>
      <c r="H117" s="21"/>
      <c r="I117" s="21"/>
      <c r="J117" s="21"/>
    </row>
    <row r="118" spans="2:10" ht="18.75">
      <c r="B118" s="21"/>
      <c r="C118" s="21"/>
      <c r="D118" s="21"/>
      <c r="E118" s="21"/>
      <c r="F118" s="21"/>
      <c r="G118" s="21"/>
      <c r="H118" s="21"/>
      <c r="I118" s="21"/>
      <c r="J118" s="21"/>
    </row>
    <row r="119" spans="2:10" ht="18.75">
      <c r="B119" s="21"/>
      <c r="C119" s="21"/>
      <c r="D119" s="21"/>
      <c r="E119" s="21"/>
      <c r="F119" s="21"/>
      <c r="G119" s="21"/>
      <c r="H119" s="21"/>
      <c r="I119" s="21"/>
      <c r="J119" s="21"/>
    </row>
    <row r="120" spans="2:10" ht="18.75">
      <c r="B120" s="21"/>
      <c r="C120" s="21"/>
      <c r="D120" s="21"/>
      <c r="E120" s="21"/>
      <c r="F120" s="21"/>
      <c r="G120" s="21"/>
      <c r="H120" s="21"/>
      <c r="I120" s="21"/>
      <c r="J120" s="21"/>
    </row>
    <row r="121" spans="2:10" ht="18.75">
      <c r="B121" s="21"/>
      <c r="C121" s="21"/>
      <c r="D121" s="21"/>
      <c r="E121" s="21"/>
      <c r="F121" s="21"/>
      <c r="G121" s="21"/>
      <c r="H121" s="21"/>
      <c r="I121" s="21"/>
      <c r="J121" s="21"/>
    </row>
    <row r="122" spans="2:10" ht="18.75">
      <c r="B122" s="21"/>
      <c r="C122" s="21"/>
      <c r="D122" s="21"/>
      <c r="E122" s="21"/>
      <c r="F122" s="21"/>
      <c r="G122" s="21"/>
      <c r="H122" s="21"/>
      <c r="I122" s="21"/>
      <c r="J122" s="21"/>
    </row>
    <row r="123" spans="2:10" ht="18.75">
      <c r="B123" s="21"/>
      <c r="C123" s="21"/>
      <c r="D123" s="21"/>
      <c r="E123" s="21"/>
      <c r="F123" s="21"/>
      <c r="G123" s="21"/>
      <c r="H123" s="21"/>
      <c r="I123" s="21"/>
      <c r="J123" s="21"/>
    </row>
    <row r="124" spans="2:10" ht="18.75">
      <c r="B124" s="21"/>
      <c r="C124" s="21"/>
      <c r="D124" s="21"/>
      <c r="E124" s="21"/>
      <c r="F124" s="21"/>
      <c r="G124" s="21"/>
      <c r="H124" s="21"/>
      <c r="I124" s="21"/>
      <c r="J124" s="21"/>
    </row>
    <row r="125" spans="2:10" ht="18.75">
      <c r="B125" s="21"/>
      <c r="C125" s="21"/>
      <c r="D125" s="21"/>
      <c r="E125" s="21"/>
      <c r="F125" s="21"/>
      <c r="G125" s="21"/>
      <c r="H125" s="21"/>
      <c r="I125" s="21"/>
      <c r="J125" s="21"/>
    </row>
    <row r="126" spans="2:10" ht="18.75">
      <c r="B126" s="21"/>
      <c r="C126" s="21"/>
      <c r="D126" s="21"/>
      <c r="E126" s="21"/>
      <c r="F126" s="21"/>
      <c r="G126" s="21"/>
      <c r="H126" s="21"/>
      <c r="I126" s="21"/>
      <c r="J126" s="21"/>
    </row>
    <row r="127" spans="2:10" ht="18.75">
      <c r="B127" s="21"/>
      <c r="C127" s="21"/>
      <c r="D127" s="21"/>
      <c r="E127" s="21"/>
      <c r="F127" s="21"/>
      <c r="G127" s="21"/>
      <c r="H127" s="21"/>
      <c r="I127" s="21"/>
      <c r="J127" s="21"/>
    </row>
    <row r="128" spans="2:10" ht="18.75">
      <c r="B128" s="21"/>
      <c r="C128" s="21"/>
      <c r="D128" s="21"/>
      <c r="E128" s="21"/>
      <c r="F128" s="21"/>
      <c r="G128" s="21"/>
      <c r="H128" s="21"/>
      <c r="I128" s="21"/>
      <c r="J128" s="21"/>
    </row>
    <row r="129" spans="2:10" ht="18.75">
      <c r="B129" s="21"/>
      <c r="C129" s="21"/>
      <c r="D129" s="21"/>
      <c r="E129" s="21"/>
      <c r="F129" s="21"/>
      <c r="G129" s="21"/>
      <c r="H129" s="21"/>
      <c r="I129" s="21"/>
      <c r="J129" s="21"/>
    </row>
    <row r="130" spans="2:10" ht="18.75">
      <c r="B130" s="21"/>
      <c r="C130" s="21"/>
      <c r="D130" s="21"/>
      <c r="E130" s="21"/>
      <c r="F130" s="21"/>
      <c r="G130" s="21"/>
      <c r="H130" s="21"/>
      <c r="I130" s="21"/>
      <c r="J130" s="21"/>
    </row>
    <row r="131" spans="2:10" ht="18.75">
      <c r="B131" s="21"/>
      <c r="C131" s="21"/>
      <c r="D131" s="21"/>
      <c r="E131" s="21"/>
      <c r="F131" s="21"/>
      <c r="G131" s="21"/>
      <c r="H131" s="21"/>
      <c r="I131" s="21"/>
      <c r="J131" s="21"/>
    </row>
    <row r="132" spans="2:10" ht="18.75">
      <c r="B132" s="21"/>
      <c r="C132" s="21"/>
      <c r="D132" s="21"/>
      <c r="E132" s="21"/>
      <c r="F132" s="21"/>
      <c r="G132" s="21"/>
      <c r="H132" s="21"/>
      <c r="I132" s="21"/>
      <c r="J132" s="21"/>
    </row>
    <row r="133" spans="2:10" ht="18.75">
      <c r="B133" s="21"/>
      <c r="C133" s="21"/>
      <c r="D133" s="21"/>
      <c r="E133" s="21"/>
      <c r="F133" s="21"/>
      <c r="G133" s="21"/>
      <c r="H133" s="21"/>
      <c r="I133" s="21"/>
      <c r="J133" s="21"/>
    </row>
    <row r="134" spans="2:10" ht="18.75">
      <c r="B134" s="21"/>
      <c r="C134" s="21"/>
      <c r="D134" s="21"/>
      <c r="E134" s="21"/>
      <c r="F134" s="21"/>
      <c r="G134" s="21"/>
      <c r="H134" s="21"/>
      <c r="I134" s="21"/>
      <c r="J134" s="21"/>
    </row>
    <row r="135" spans="2:10" ht="18.75">
      <c r="B135" s="21"/>
      <c r="C135" s="21"/>
      <c r="D135" s="21"/>
      <c r="E135" s="21"/>
      <c r="F135" s="21"/>
      <c r="G135" s="21"/>
      <c r="H135" s="21"/>
      <c r="I135" s="21"/>
      <c r="J135" s="21"/>
    </row>
    <row r="136" spans="2:10" ht="18.75">
      <c r="B136" s="21"/>
      <c r="C136" s="21"/>
      <c r="D136" s="21"/>
      <c r="E136" s="21"/>
      <c r="F136" s="21"/>
      <c r="G136" s="21"/>
      <c r="H136" s="21"/>
      <c r="I136" s="21"/>
      <c r="J136" s="21"/>
    </row>
    <row r="137" spans="2:10" ht="18.75">
      <c r="B137" s="21"/>
      <c r="C137" s="21"/>
      <c r="D137" s="21"/>
      <c r="E137" s="21"/>
      <c r="F137" s="21"/>
      <c r="G137" s="21"/>
      <c r="H137" s="21"/>
      <c r="I137" s="21"/>
      <c r="J137" s="21"/>
    </row>
    <row r="138" spans="2:10" ht="18.75">
      <c r="B138" s="21"/>
      <c r="C138" s="21"/>
      <c r="D138" s="21"/>
      <c r="E138" s="21"/>
      <c r="F138" s="21"/>
      <c r="G138" s="21"/>
      <c r="H138" s="21"/>
      <c r="I138" s="21"/>
      <c r="J138" s="21"/>
    </row>
    <row r="139" spans="2:10" ht="18.75">
      <c r="B139" s="21"/>
      <c r="C139" s="21"/>
      <c r="D139" s="21"/>
      <c r="E139" s="21"/>
      <c r="F139" s="21"/>
      <c r="G139" s="21"/>
      <c r="H139" s="21"/>
      <c r="I139" s="21"/>
      <c r="J139" s="21"/>
    </row>
    <row r="140" spans="2:10" ht="18.75"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2:10" ht="18.75">
      <c r="B141" s="21"/>
      <c r="C141" s="21"/>
      <c r="D141" s="21"/>
      <c r="E141" s="21"/>
      <c r="F141" s="21"/>
      <c r="G141" s="21"/>
      <c r="H141" s="21"/>
      <c r="I141" s="21"/>
      <c r="J141" s="21"/>
    </row>
    <row r="142" spans="2:10" ht="18.75">
      <c r="B142" s="21"/>
      <c r="C142" s="21"/>
      <c r="D142" s="21"/>
      <c r="E142" s="21"/>
      <c r="F142" s="21"/>
      <c r="G142" s="21"/>
      <c r="H142" s="21"/>
      <c r="I142" s="21"/>
      <c r="J142" s="21"/>
    </row>
    <row r="143" spans="2:10" ht="18.75">
      <c r="B143" s="21"/>
      <c r="C143" s="21"/>
      <c r="D143" s="21"/>
      <c r="E143" s="21"/>
      <c r="F143" s="21"/>
      <c r="G143" s="21"/>
      <c r="H143" s="21"/>
      <c r="I143" s="21"/>
      <c r="J143" s="21"/>
    </row>
    <row r="144" spans="2:10" ht="18.75">
      <c r="B144" s="21"/>
      <c r="C144" s="21"/>
      <c r="D144" s="21"/>
      <c r="E144" s="21"/>
      <c r="F144" s="21"/>
      <c r="G144" s="21"/>
      <c r="H144" s="21"/>
      <c r="I144" s="21"/>
      <c r="J144" s="21"/>
    </row>
    <row r="145" spans="2:10" ht="18.75">
      <c r="B145" s="21"/>
      <c r="C145" s="21"/>
      <c r="D145" s="21"/>
      <c r="E145" s="21"/>
      <c r="F145" s="21"/>
      <c r="G145" s="21"/>
      <c r="H145" s="21"/>
      <c r="I145" s="21"/>
      <c r="J145" s="21"/>
    </row>
    <row r="146" spans="2:10" ht="18.75">
      <c r="B146" s="21"/>
      <c r="C146" s="21"/>
      <c r="D146" s="21"/>
      <c r="E146" s="21"/>
      <c r="F146" s="21"/>
      <c r="G146" s="21"/>
      <c r="H146" s="21"/>
      <c r="I146" s="21"/>
      <c r="J146" s="21"/>
    </row>
    <row r="147" spans="2:10" ht="18.75">
      <c r="B147" s="21"/>
      <c r="C147" s="21"/>
      <c r="D147" s="21"/>
      <c r="E147" s="21"/>
      <c r="F147" s="21"/>
      <c r="G147" s="21"/>
      <c r="H147" s="21"/>
      <c r="I147" s="21"/>
      <c r="J147" s="21"/>
    </row>
    <row r="148" spans="2:10" ht="18.75">
      <c r="B148" s="21"/>
      <c r="C148" s="21"/>
      <c r="D148" s="21"/>
      <c r="E148" s="21"/>
      <c r="F148" s="21"/>
      <c r="G148" s="21"/>
      <c r="H148" s="21"/>
      <c r="I148" s="21"/>
      <c r="J148" s="21"/>
    </row>
    <row r="149" spans="2:10" ht="18.75">
      <c r="B149" s="21"/>
      <c r="C149" s="21"/>
      <c r="D149" s="21"/>
      <c r="E149" s="21"/>
      <c r="F149" s="21"/>
      <c r="G149" s="21"/>
      <c r="H149" s="21"/>
      <c r="I149" s="21"/>
      <c r="J149" s="21"/>
    </row>
    <row r="150" spans="2:10" ht="18.75">
      <c r="B150" s="21"/>
      <c r="C150" s="21"/>
      <c r="D150" s="21"/>
      <c r="E150" s="21"/>
      <c r="F150" s="21"/>
      <c r="G150" s="21"/>
      <c r="H150" s="21"/>
      <c r="I150" s="21"/>
      <c r="J150" s="21"/>
    </row>
    <row r="151" spans="2:10" ht="18.75">
      <c r="B151" s="21"/>
      <c r="C151" s="21"/>
      <c r="D151" s="21"/>
      <c r="E151" s="21"/>
      <c r="F151" s="21"/>
      <c r="G151" s="21"/>
      <c r="H151" s="21"/>
      <c r="I151" s="21"/>
      <c r="J151" s="21"/>
    </row>
    <row r="152" spans="2:10" ht="18.75">
      <c r="B152" s="21"/>
      <c r="C152" s="21"/>
      <c r="D152" s="21"/>
      <c r="E152" s="21"/>
      <c r="F152" s="21"/>
      <c r="G152" s="21"/>
      <c r="H152" s="21"/>
      <c r="I152" s="21"/>
      <c r="J152" s="21"/>
    </row>
    <row r="153" spans="2:10" ht="18.75">
      <c r="B153" s="21"/>
      <c r="C153" s="21"/>
      <c r="D153" s="21"/>
      <c r="E153" s="21"/>
      <c r="F153" s="21"/>
      <c r="G153" s="21"/>
      <c r="H153" s="21"/>
      <c r="I153" s="21"/>
      <c r="J153" s="21"/>
    </row>
    <row r="154" spans="2:10" ht="18.75">
      <c r="B154" s="21"/>
      <c r="C154" s="21"/>
      <c r="D154" s="21"/>
      <c r="E154" s="21"/>
      <c r="F154" s="21"/>
      <c r="G154" s="21"/>
      <c r="H154" s="21"/>
      <c r="I154" s="21"/>
      <c r="J154" s="21"/>
    </row>
    <row r="155" spans="2:10" ht="18.75">
      <c r="B155" s="21"/>
      <c r="C155" s="21"/>
      <c r="D155" s="21"/>
      <c r="E155" s="21"/>
      <c r="F155" s="21"/>
      <c r="G155" s="21"/>
      <c r="H155" s="21"/>
      <c r="I155" s="21"/>
      <c r="J155" s="21"/>
    </row>
    <row r="156" spans="2:10" ht="18.75">
      <c r="B156" s="21"/>
      <c r="C156" s="21"/>
      <c r="D156" s="21"/>
      <c r="E156" s="21"/>
      <c r="F156" s="21"/>
      <c r="G156" s="21"/>
      <c r="H156" s="21"/>
      <c r="I156" s="21"/>
      <c r="J156" s="21"/>
    </row>
    <row r="157" spans="2:10" ht="18.75">
      <c r="B157" s="21"/>
      <c r="C157" s="21"/>
      <c r="D157" s="21"/>
      <c r="E157" s="21"/>
      <c r="F157" s="21"/>
      <c r="G157" s="21"/>
      <c r="H157" s="21"/>
      <c r="I157" s="21"/>
      <c r="J157" s="21"/>
    </row>
    <row r="158" spans="2:10" ht="18.75">
      <c r="B158" s="21"/>
      <c r="C158" s="21"/>
      <c r="D158" s="21"/>
      <c r="E158" s="21"/>
      <c r="F158" s="21"/>
      <c r="G158" s="21"/>
      <c r="H158" s="21"/>
      <c r="I158" s="21"/>
      <c r="J158" s="21"/>
    </row>
    <row r="159" spans="2:10" ht="18.75">
      <c r="B159" s="21"/>
      <c r="C159" s="21"/>
      <c r="D159" s="21"/>
      <c r="E159" s="21"/>
      <c r="F159" s="21"/>
      <c r="G159" s="21"/>
      <c r="H159" s="21"/>
      <c r="I159" s="21"/>
      <c r="J159" s="21"/>
    </row>
    <row r="160" spans="2:10" ht="18.75">
      <c r="B160" s="21"/>
      <c r="C160" s="21"/>
      <c r="D160" s="21"/>
      <c r="E160" s="21"/>
      <c r="F160" s="21"/>
      <c r="G160" s="21"/>
      <c r="H160" s="21"/>
      <c r="I160" s="21"/>
      <c r="J160" s="21"/>
    </row>
    <row r="161" spans="2:10" ht="18.75">
      <c r="B161" s="21"/>
      <c r="C161" s="21"/>
      <c r="D161" s="21"/>
      <c r="E161" s="21"/>
      <c r="F161" s="21"/>
      <c r="G161" s="21"/>
      <c r="H161" s="21"/>
      <c r="I161" s="21"/>
      <c r="J161" s="21"/>
    </row>
    <row r="162" spans="2:10" ht="18.75">
      <c r="B162" s="21"/>
      <c r="C162" s="21"/>
      <c r="D162" s="21"/>
      <c r="E162" s="21"/>
      <c r="F162" s="21"/>
      <c r="G162" s="21"/>
      <c r="H162" s="21"/>
      <c r="I162" s="21"/>
      <c r="J162" s="21"/>
    </row>
    <row r="163" spans="2:10" ht="18.75">
      <c r="B163" s="21"/>
      <c r="C163" s="21"/>
      <c r="D163" s="21"/>
      <c r="E163" s="21"/>
      <c r="F163" s="21"/>
      <c r="G163" s="21"/>
      <c r="H163" s="21"/>
      <c r="I163" s="21"/>
      <c r="J163" s="21"/>
    </row>
    <row r="164" spans="2:10" ht="18.75">
      <c r="B164" s="21"/>
      <c r="C164" s="21"/>
      <c r="D164" s="21"/>
      <c r="E164" s="21"/>
      <c r="F164" s="21"/>
      <c r="G164" s="21"/>
      <c r="H164" s="21"/>
      <c r="I164" s="21"/>
      <c r="J164" s="21"/>
    </row>
    <row r="165" spans="2:10" ht="18.75">
      <c r="B165" s="21"/>
      <c r="C165" s="21"/>
      <c r="D165" s="21"/>
      <c r="E165" s="21"/>
      <c r="F165" s="21"/>
      <c r="G165" s="21"/>
      <c r="H165" s="21"/>
      <c r="I165" s="21"/>
      <c r="J165" s="21"/>
    </row>
    <row r="166" spans="2:10" ht="18.75">
      <c r="B166" s="21"/>
      <c r="C166" s="21"/>
      <c r="D166" s="21"/>
      <c r="E166" s="21"/>
      <c r="F166" s="21"/>
      <c r="G166" s="21"/>
      <c r="H166" s="21"/>
      <c r="I166" s="21"/>
      <c r="J166" s="21"/>
    </row>
    <row r="167" spans="2:10" ht="18.75">
      <c r="B167" s="21"/>
      <c r="C167" s="21"/>
      <c r="D167" s="21"/>
      <c r="E167" s="21"/>
      <c r="F167" s="21"/>
      <c r="G167" s="21"/>
      <c r="H167" s="21"/>
      <c r="I167" s="21"/>
      <c r="J167" s="21"/>
    </row>
    <row r="168" spans="2:10" ht="18.75">
      <c r="B168" s="21"/>
      <c r="C168" s="21"/>
      <c r="D168" s="21"/>
      <c r="E168" s="21"/>
      <c r="F168" s="21"/>
      <c r="G168" s="21"/>
      <c r="H168" s="21"/>
      <c r="I168" s="21"/>
      <c r="J168" s="21"/>
    </row>
    <row r="169" spans="2:10" ht="18.75">
      <c r="B169" s="21"/>
      <c r="C169" s="21"/>
      <c r="D169" s="21"/>
      <c r="E169" s="21"/>
      <c r="F169" s="21"/>
      <c r="G169" s="21"/>
      <c r="H169" s="21"/>
      <c r="I169" s="21"/>
      <c r="J169" s="21"/>
    </row>
    <row r="170" spans="2:10" ht="18.75">
      <c r="B170" s="21"/>
      <c r="C170" s="21"/>
      <c r="D170" s="21"/>
      <c r="E170" s="21"/>
      <c r="F170" s="21"/>
      <c r="G170" s="21"/>
      <c r="H170" s="21"/>
      <c r="I170" s="21"/>
      <c r="J170" s="21"/>
    </row>
    <row r="171" spans="2:10" ht="18.75">
      <c r="B171" s="21"/>
      <c r="C171" s="21"/>
      <c r="D171" s="21"/>
      <c r="E171" s="21"/>
      <c r="F171" s="21"/>
      <c r="G171" s="21"/>
      <c r="H171" s="21"/>
      <c r="I171" s="21"/>
      <c r="J171" s="21"/>
    </row>
    <row r="172" spans="2:10" ht="18.75">
      <c r="B172" s="21"/>
      <c r="C172" s="21"/>
      <c r="D172" s="21"/>
      <c r="E172" s="21"/>
      <c r="F172" s="21"/>
      <c r="G172" s="21"/>
      <c r="H172" s="21"/>
      <c r="I172" s="21"/>
      <c r="J172" s="21"/>
    </row>
    <row r="173" spans="2:10" ht="18.75">
      <c r="B173" s="21"/>
      <c r="C173" s="21"/>
      <c r="D173" s="21"/>
      <c r="E173" s="21"/>
      <c r="F173" s="21"/>
      <c r="G173" s="21"/>
      <c r="H173" s="21"/>
      <c r="I173" s="21"/>
      <c r="J173" s="21"/>
    </row>
    <row r="174" spans="2:10" ht="18.75">
      <c r="B174" s="21"/>
      <c r="C174" s="21"/>
      <c r="D174" s="21"/>
      <c r="E174" s="21"/>
      <c r="F174" s="21"/>
      <c r="G174" s="21"/>
      <c r="H174" s="21"/>
      <c r="I174" s="21"/>
      <c r="J174" s="21"/>
    </row>
    <row r="175" spans="2:10" ht="18.75">
      <c r="B175" s="21"/>
      <c r="C175" s="21"/>
      <c r="D175" s="21"/>
      <c r="E175" s="21"/>
      <c r="F175" s="21"/>
      <c r="G175" s="21"/>
      <c r="H175" s="21"/>
      <c r="I175" s="21"/>
      <c r="J175" s="21"/>
    </row>
    <row r="176" spans="2:10" ht="18.75">
      <c r="B176" s="21"/>
      <c r="C176" s="21"/>
      <c r="D176" s="21"/>
      <c r="E176" s="21"/>
      <c r="F176" s="21"/>
      <c r="G176" s="21"/>
      <c r="H176" s="21"/>
      <c r="I176" s="21"/>
      <c r="J176" s="21"/>
    </row>
    <row r="177" spans="2:10" ht="18.75">
      <c r="B177" s="21"/>
      <c r="C177" s="21"/>
      <c r="D177" s="21"/>
      <c r="E177" s="21"/>
      <c r="F177" s="21"/>
      <c r="G177" s="21"/>
      <c r="H177" s="21"/>
      <c r="I177" s="21"/>
      <c r="J177" s="21"/>
    </row>
    <row r="178" spans="2:10" ht="18.75">
      <c r="B178" s="21"/>
      <c r="C178" s="21"/>
      <c r="D178" s="21"/>
      <c r="E178" s="21"/>
      <c r="F178" s="21"/>
      <c r="G178" s="21"/>
      <c r="H178" s="21"/>
      <c r="I178" s="21"/>
      <c r="J178" s="21"/>
    </row>
    <row r="179" spans="2:10" ht="18.75">
      <c r="B179" s="21"/>
      <c r="C179" s="21"/>
      <c r="D179" s="21"/>
      <c r="E179" s="21"/>
      <c r="F179" s="21"/>
      <c r="G179" s="21"/>
      <c r="H179" s="21"/>
      <c r="I179" s="21"/>
      <c r="J179" s="21"/>
    </row>
  </sheetData>
  <mergeCells count="3">
    <mergeCell ref="G1:K3"/>
    <mergeCell ref="B4:I4"/>
    <mergeCell ref="G6:I6"/>
  </mergeCells>
  <printOptions/>
  <pageMargins left="0.3937007874015748" right="0" top="1.1811023622047245" bottom="0" header="0" footer="0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69"/>
  <sheetViews>
    <sheetView workbookViewId="0" topLeftCell="A25">
      <selection activeCell="B30" sqref="B30"/>
    </sheetView>
  </sheetViews>
  <sheetFormatPr defaultColWidth="9.00390625" defaultRowHeight="12.75"/>
  <cols>
    <col min="1" max="1" width="2.875" style="0" customWidth="1"/>
    <col min="2" max="2" width="74.125" style="0" customWidth="1"/>
    <col min="3" max="3" width="18.25390625" style="0" customWidth="1"/>
    <col min="4" max="4" width="17.125" style="0" hidden="1" customWidth="1"/>
    <col min="5" max="5" width="20.25390625" style="0" customWidth="1"/>
    <col min="6" max="6" width="16.25390625" style="0" hidden="1" customWidth="1"/>
    <col min="7" max="7" width="15.125" style="0" hidden="1" customWidth="1"/>
    <col min="8" max="8" width="12.75390625" style="0" customWidth="1"/>
    <col min="9" max="9" width="10.625" style="0" bestFit="1" customWidth="1"/>
  </cols>
  <sheetData>
    <row r="1" spans="2:7" ht="17.25" customHeight="1">
      <c r="B1" s="31" t="s">
        <v>50</v>
      </c>
      <c r="C1" s="57" t="s">
        <v>33</v>
      </c>
      <c r="D1" s="57"/>
      <c r="E1" s="57"/>
      <c r="F1" s="57"/>
      <c r="G1" s="57"/>
    </row>
    <row r="2" spans="2:7" ht="17.25" customHeight="1">
      <c r="B2" s="32" t="s">
        <v>34</v>
      </c>
      <c r="C2" s="57"/>
      <c r="D2" s="57"/>
      <c r="E2" s="57"/>
      <c r="F2" s="57"/>
      <c r="G2" s="57"/>
    </row>
    <row r="3" spans="3:7" ht="5.25" customHeight="1">
      <c r="C3" s="57"/>
      <c r="D3" s="57"/>
      <c r="E3" s="57"/>
      <c r="F3" s="57"/>
      <c r="G3" s="57"/>
    </row>
    <row r="4" spans="2:7" ht="18.75" customHeight="1">
      <c r="B4" s="58" t="s">
        <v>61</v>
      </c>
      <c r="C4" s="58"/>
      <c r="D4" s="58"/>
      <c r="E4" s="58"/>
      <c r="F4" s="3"/>
      <c r="G4" s="2"/>
    </row>
    <row r="5" spans="2:7" ht="10.5" customHeight="1">
      <c r="B5" s="6"/>
      <c r="C5" s="6"/>
      <c r="D5" s="6"/>
      <c r="E5" s="6"/>
      <c r="F5" s="6"/>
      <c r="G5" s="1"/>
    </row>
    <row r="6" spans="2:6" ht="12" customHeight="1">
      <c r="B6" s="7"/>
      <c r="C6" s="7"/>
      <c r="D6" s="7"/>
      <c r="E6" s="48" t="s">
        <v>60</v>
      </c>
      <c r="F6" s="8"/>
    </row>
    <row r="7" spans="2:7" ht="40.5" customHeight="1">
      <c r="B7" s="9" t="s">
        <v>9</v>
      </c>
      <c r="C7" s="9" t="s">
        <v>51</v>
      </c>
      <c r="D7" s="4" t="s">
        <v>29</v>
      </c>
      <c r="E7" s="9" t="s">
        <v>52</v>
      </c>
      <c r="F7" s="5" t="s">
        <v>30</v>
      </c>
      <c r="G7" s="26" t="s">
        <v>32</v>
      </c>
    </row>
    <row r="8" spans="2:7" ht="19.5">
      <c r="B8" s="10" t="s">
        <v>10</v>
      </c>
      <c r="C8" s="11"/>
      <c r="D8" s="11"/>
      <c r="E8" s="46"/>
      <c r="F8" s="24"/>
      <c r="G8" s="26"/>
    </row>
    <row r="9" spans="2:7" ht="19.5">
      <c r="B9" s="10" t="s">
        <v>27</v>
      </c>
      <c r="C9" s="12">
        <f>C10+C11</f>
        <v>44021418</v>
      </c>
      <c r="D9" s="12">
        <f>D10+D11</f>
        <v>0</v>
      </c>
      <c r="E9" s="12">
        <f>E10+E11</f>
        <v>1183951</v>
      </c>
      <c r="F9" s="12">
        <f>F10+F11</f>
        <v>8052493</v>
      </c>
      <c r="G9" s="27"/>
    </row>
    <row r="10" spans="2:7" ht="18.75">
      <c r="B10" s="13" t="s">
        <v>12</v>
      </c>
      <c r="C10" s="14">
        <v>28107000</v>
      </c>
      <c r="D10" s="14"/>
      <c r="E10" s="14">
        <v>237610</v>
      </c>
      <c r="F10" s="25">
        <v>5279532</v>
      </c>
      <c r="G10" s="28">
        <f>E10/E28*100</f>
        <v>9.1</v>
      </c>
    </row>
    <row r="11" spans="2:10" ht="18.75">
      <c r="B11" s="13" t="s">
        <v>11</v>
      </c>
      <c r="C11" s="14">
        <v>15914418</v>
      </c>
      <c r="D11" s="14"/>
      <c r="E11" s="14">
        <v>946341</v>
      </c>
      <c r="F11" s="25">
        <v>2772961</v>
      </c>
      <c r="G11" s="28">
        <f>E11/E28*100</f>
        <v>36.4</v>
      </c>
      <c r="H11" s="34"/>
      <c r="I11" s="35"/>
      <c r="J11" s="35"/>
    </row>
    <row r="12" spans="2:7" ht="36.75" customHeight="1">
      <c r="B12" s="13" t="s">
        <v>13</v>
      </c>
      <c r="C12" s="14">
        <v>3077882</v>
      </c>
      <c r="D12" s="14"/>
      <c r="E12" s="14">
        <v>222650</v>
      </c>
      <c r="F12" s="25">
        <v>866867</v>
      </c>
      <c r="G12" s="28">
        <f>E12/E28*100</f>
        <v>8.6</v>
      </c>
    </row>
    <row r="13" spans="2:7" ht="18.75">
      <c r="B13" s="13" t="s">
        <v>0</v>
      </c>
      <c r="C13" s="14">
        <v>2026490</v>
      </c>
      <c r="D13" s="14"/>
      <c r="E13" s="14">
        <v>228509</v>
      </c>
      <c r="F13" s="25">
        <v>353450</v>
      </c>
      <c r="G13" s="28">
        <f>E13/E28*100</f>
        <v>8.8</v>
      </c>
    </row>
    <row r="14" spans="2:9" ht="18.75">
      <c r="B14" s="13" t="s">
        <v>1</v>
      </c>
      <c r="C14" s="14">
        <v>9636855</v>
      </c>
      <c r="D14" s="14"/>
      <c r="E14" s="14">
        <v>302202</v>
      </c>
      <c r="F14" s="25">
        <v>1786951</v>
      </c>
      <c r="G14" s="28">
        <f>E14/E28*100</f>
        <v>11.6</v>
      </c>
      <c r="H14" s="43"/>
      <c r="I14" s="35"/>
    </row>
    <row r="15" spans="2:10" ht="40.5" customHeight="1">
      <c r="B15" s="13" t="s">
        <v>14</v>
      </c>
      <c r="C15" s="14">
        <v>518000</v>
      </c>
      <c r="D15" s="14"/>
      <c r="E15" s="14">
        <v>46679</v>
      </c>
      <c r="F15" s="25">
        <v>157656</v>
      </c>
      <c r="G15" s="28">
        <f>E15/E28*100</f>
        <v>1.8</v>
      </c>
      <c r="J15" s="33"/>
    </row>
    <row r="16" spans="2:7" ht="18.75">
      <c r="B16" s="13" t="s">
        <v>42</v>
      </c>
      <c r="C16" s="14">
        <v>139980</v>
      </c>
      <c r="D16" s="14"/>
      <c r="E16" s="14">
        <v>8140</v>
      </c>
      <c r="F16" s="25">
        <v>81319</v>
      </c>
      <c r="G16" s="28">
        <f>E16/E28*100</f>
        <v>0.3</v>
      </c>
    </row>
    <row r="17" spans="2:9" ht="42" customHeight="1">
      <c r="B17" s="13" t="s">
        <v>15</v>
      </c>
      <c r="C17" s="15">
        <v>1140554</v>
      </c>
      <c r="D17" s="15"/>
      <c r="E17" s="15">
        <v>58213</v>
      </c>
      <c r="F17" s="25">
        <v>214570</v>
      </c>
      <c r="G17" s="28">
        <f>E17/E28*100</f>
        <v>2.2</v>
      </c>
      <c r="H17" s="45"/>
      <c r="I17" s="40"/>
    </row>
    <row r="18" spans="2:7" ht="30.75" customHeight="1">
      <c r="B18" s="13" t="s">
        <v>16</v>
      </c>
      <c r="C18" s="15">
        <v>157771</v>
      </c>
      <c r="D18" s="15"/>
      <c r="E18" s="15">
        <v>3</v>
      </c>
      <c r="F18" s="25">
        <v>49588</v>
      </c>
      <c r="G18" s="28">
        <f>E18/E28*100</f>
        <v>0</v>
      </c>
    </row>
    <row r="19" spans="2:7" ht="43.5" customHeight="1">
      <c r="B19" s="13" t="s">
        <v>17</v>
      </c>
      <c r="C19" s="15">
        <v>177659</v>
      </c>
      <c r="D19" s="15"/>
      <c r="E19" s="15">
        <v>24081</v>
      </c>
      <c r="F19" s="25">
        <v>41738</v>
      </c>
      <c r="G19" s="28">
        <f>E19/E28*100</f>
        <v>0.9</v>
      </c>
    </row>
    <row r="20" spans="2:10" ht="37.5">
      <c r="B20" s="13" t="s">
        <v>18</v>
      </c>
      <c r="C20" s="15">
        <v>1882233</v>
      </c>
      <c r="D20" s="15"/>
      <c r="E20" s="15">
        <v>24917</v>
      </c>
      <c r="F20" s="25">
        <v>22180</v>
      </c>
      <c r="G20" s="28">
        <f>E20/E28*100</f>
        <v>1</v>
      </c>
      <c r="H20" s="39"/>
      <c r="I20" s="40"/>
      <c r="J20" s="33"/>
    </row>
    <row r="21" spans="2:7" ht="18.75">
      <c r="B21" s="13" t="s">
        <v>19</v>
      </c>
      <c r="C21" s="15">
        <v>3170</v>
      </c>
      <c r="D21" s="15"/>
      <c r="E21" s="15">
        <v>1134</v>
      </c>
      <c r="F21" s="25">
        <v>4709</v>
      </c>
      <c r="G21" s="28">
        <f>E21/E28*100</f>
        <v>0</v>
      </c>
    </row>
    <row r="22" spans="2:7" ht="18.75">
      <c r="B22" s="13" t="s">
        <v>20</v>
      </c>
      <c r="C22" s="15">
        <v>219462</v>
      </c>
      <c r="D22" s="15"/>
      <c r="E22" s="15">
        <v>3084</v>
      </c>
      <c r="F22" s="25">
        <v>23764</v>
      </c>
      <c r="G22" s="28">
        <f>E22/E28*100</f>
        <v>0.1</v>
      </c>
    </row>
    <row r="23" spans="2:9" ht="18.75">
      <c r="B23" s="13" t="s">
        <v>21</v>
      </c>
      <c r="C23" s="15">
        <v>352679</v>
      </c>
      <c r="D23" s="15"/>
      <c r="E23" s="15">
        <v>26947</v>
      </c>
      <c r="F23" s="25">
        <v>10292</v>
      </c>
      <c r="G23" s="28">
        <f>E23/E28*100</f>
        <v>1</v>
      </c>
      <c r="H23" s="39"/>
      <c r="I23" s="40"/>
    </row>
    <row r="24" spans="2:9" ht="19.5">
      <c r="B24" s="13" t="s">
        <v>31</v>
      </c>
      <c r="C24" s="17">
        <v>5265638</v>
      </c>
      <c r="D24" s="17"/>
      <c r="E24" s="17">
        <v>469306</v>
      </c>
      <c r="F24" s="25">
        <v>2961053</v>
      </c>
      <c r="G24" s="28">
        <f>E24/E28*100</f>
        <v>18.1</v>
      </c>
      <c r="H24" s="36"/>
      <c r="I24" s="37"/>
    </row>
    <row r="25" spans="2:9" ht="17.25" customHeight="1">
      <c r="B25" s="44" t="s">
        <v>39</v>
      </c>
      <c r="C25" s="17"/>
      <c r="D25" s="17"/>
      <c r="E25" s="17"/>
      <c r="F25" s="25"/>
      <c r="G25" s="28"/>
      <c r="H25" s="37"/>
      <c r="I25" s="37"/>
    </row>
    <row r="26" spans="2:7" ht="18.75" customHeight="1">
      <c r="B26" s="44" t="s">
        <v>40</v>
      </c>
      <c r="C26" s="17">
        <v>565362</v>
      </c>
      <c r="D26" s="17"/>
      <c r="E26" s="17">
        <v>95770</v>
      </c>
      <c r="F26" s="25"/>
      <c r="G26" s="28">
        <f>E26/E28*100</f>
        <v>3.7</v>
      </c>
    </row>
    <row r="27" spans="2:7" ht="25.5" customHeight="1">
      <c r="B27" s="44" t="s">
        <v>41</v>
      </c>
      <c r="C27" s="17">
        <v>3007762</v>
      </c>
      <c r="D27" s="17"/>
      <c r="E27" s="17">
        <v>694727</v>
      </c>
      <c r="F27" s="25"/>
      <c r="G27" s="28"/>
    </row>
    <row r="28" spans="2:7" ht="19.5" customHeight="1">
      <c r="B28" s="18" t="s">
        <v>2</v>
      </c>
      <c r="C28" s="19">
        <f>C9+C12+C13+C14+C15+C16+C17+C18+C19+C20+C21+C22+C23+C24</f>
        <v>68619791</v>
      </c>
      <c r="D28" s="23">
        <f>SUM(D10:D27)</f>
        <v>0</v>
      </c>
      <c r="E28" s="19">
        <f>E9+E12+E13+E14+E15+E16+E17+E18+E19+E20+E21+E22+E23+E24</f>
        <v>2599816</v>
      </c>
      <c r="F28" s="23">
        <f>SUM(F10:F27)</f>
        <v>14626630</v>
      </c>
      <c r="G28" s="30">
        <f>E28/E28*100</f>
        <v>100</v>
      </c>
    </row>
    <row r="29" spans="2:7" ht="18.75">
      <c r="B29" s="20" t="s">
        <v>3</v>
      </c>
      <c r="C29" s="14"/>
      <c r="D29" s="14"/>
      <c r="E29" s="14"/>
      <c r="F29" s="10"/>
      <c r="G29" s="29"/>
    </row>
    <row r="30" spans="2:9" ht="18.75">
      <c r="B30" s="13" t="s">
        <v>22</v>
      </c>
      <c r="C30" s="14">
        <v>5915987</v>
      </c>
      <c r="D30" s="14"/>
      <c r="E30" s="14">
        <v>128171</v>
      </c>
      <c r="F30" s="25">
        <v>111814</v>
      </c>
      <c r="G30" s="28">
        <f>E30/E44*100</f>
        <v>8.1</v>
      </c>
      <c r="H30" s="34"/>
      <c r="I30" s="35"/>
    </row>
    <row r="31" spans="2:9" ht="18.75">
      <c r="B31" s="13" t="s">
        <v>23</v>
      </c>
      <c r="C31" s="14">
        <v>30001</v>
      </c>
      <c r="D31" s="14"/>
      <c r="E31" s="14">
        <v>12</v>
      </c>
      <c r="F31" s="25">
        <v>107</v>
      </c>
      <c r="G31" s="28"/>
      <c r="H31" s="34"/>
      <c r="I31" s="35"/>
    </row>
    <row r="32" spans="2:9" ht="39" customHeight="1">
      <c r="B32" s="13" t="s">
        <v>24</v>
      </c>
      <c r="C32" s="14">
        <v>401162</v>
      </c>
      <c r="D32" s="14"/>
      <c r="E32" s="14">
        <v>10678</v>
      </c>
      <c r="F32" s="25">
        <v>608573</v>
      </c>
      <c r="G32" s="28">
        <f>E32/E44*100</f>
        <v>0.7</v>
      </c>
      <c r="H32" s="34"/>
      <c r="I32" s="35"/>
    </row>
    <row r="33" spans="2:9" ht="18.75">
      <c r="B33" s="13" t="s">
        <v>25</v>
      </c>
      <c r="C33" s="14">
        <v>15881845</v>
      </c>
      <c r="D33" s="14"/>
      <c r="E33" s="14">
        <v>201376</v>
      </c>
      <c r="F33" s="25">
        <v>2685304</v>
      </c>
      <c r="G33" s="28">
        <f>E33/E44*100</f>
        <v>12.8</v>
      </c>
      <c r="H33" s="34"/>
      <c r="I33" s="35"/>
    </row>
    <row r="34" spans="2:9" ht="18.75">
      <c r="B34" s="13" t="s">
        <v>4</v>
      </c>
      <c r="C34" s="14">
        <v>5468804</v>
      </c>
      <c r="D34" s="14"/>
      <c r="E34" s="14">
        <v>121484</v>
      </c>
      <c r="F34" s="25">
        <v>1129669</v>
      </c>
      <c r="G34" s="28">
        <f>E34/E44*100</f>
        <v>7.7</v>
      </c>
      <c r="H34" s="34"/>
      <c r="I34" s="35"/>
    </row>
    <row r="35" spans="2:9" ht="18.75">
      <c r="B35" s="13" t="s">
        <v>26</v>
      </c>
      <c r="C35" s="14">
        <v>38349</v>
      </c>
      <c r="D35" s="14"/>
      <c r="E35" s="14">
        <v>620</v>
      </c>
      <c r="F35" s="25">
        <v>21941</v>
      </c>
      <c r="G35" s="28">
        <f>E35/E44*100</f>
        <v>0</v>
      </c>
      <c r="H35" s="34"/>
      <c r="I35" s="35"/>
    </row>
    <row r="36" spans="2:10" ht="18.75">
      <c r="B36" s="13" t="s">
        <v>5</v>
      </c>
      <c r="C36" s="14">
        <v>20310549</v>
      </c>
      <c r="D36" s="14"/>
      <c r="E36" s="14">
        <v>461154</v>
      </c>
      <c r="F36" s="25">
        <v>1486552</v>
      </c>
      <c r="G36" s="28">
        <f>E36/E44*100</f>
        <v>29.2</v>
      </c>
      <c r="H36" s="34"/>
      <c r="I36" s="35"/>
      <c r="J36" s="35"/>
    </row>
    <row r="37" spans="2:10" ht="18.75">
      <c r="B37" s="13" t="s">
        <v>49</v>
      </c>
      <c r="C37" s="14">
        <v>3692218</v>
      </c>
      <c r="D37" s="14"/>
      <c r="E37" s="14">
        <v>74255</v>
      </c>
      <c r="F37" s="25">
        <v>352654</v>
      </c>
      <c r="G37" s="28">
        <f>E37/E44*100</f>
        <v>4.7</v>
      </c>
      <c r="H37" s="34"/>
      <c r="I37" s="35"/>
      <c r="J37" s="35"/>
    </row>
    <row r="38" spans="2:10" ht="18" customHeight="1">
      <c r="B38" s="13" t="s">
        <v>45</v>
      </c>
      <c r="C38" s="14">
        <v>11205328</v>
      </c>
      <c r="D38" s="14"/>
      <c r="E38" s="14">
        <v>409714</v>
      </c>
      <c r="F38" s="25">
        <v>2211396</v>
      </c>
      <c r="G38" s="28">
        <f>E38/E44*100</f>
        <v>26</v>
      </c>
      <c r="H38" s="34"/>
      <c r="I38" s="35"/>
      <c r="J38" s="35"/>
    </row>
    <row r="39" spans="2:10" ht="18.75" customHeight="1">
      <c r="B39" s="13" t="s">
        <v>6</v>
      </c>
      <c r="C39" s="14">
        <v>8069990</v>
      </c>
      <c r="D39" s="14"/>
      <c r="E39" s="14">
        <v>100159</v>
      </c>
      <c r="F39" s="25">
        <v>318407</v>
      </c>
      <c r="G39" s="28">
        <f>E39/E44*100</f>
        <v>6.3</v>
      </c>
      <c r="H39" s="34"/>
      <c r="I39" s="35"/>
      <c r="J39" s="35"/>
    </row>
    <row r="40" spans="2:10" ht="18.75" customHeight="1">
      <c r="B40" s="13" t="s">
        <v>46</v>
      </c>
      <c r="C40" s="14">
        <v>1124918</v>
      </c>
      <c r="D40" s="14"/>
      <c r="E40" s="14">
        <v>28946</v>
      </c>
      <c r="F40" s="25"/>
      <c r="G40" s="28"/>
      <c r="H40" s="35"/>
      <c r="I40" s="35"/>
      <c r="J40" s="35"/>
    </row>
    <row r="41" spans="2:10" ht="18.75" customHeight="1">
      <c r="B41" s="13" t="s">
        <v>47</v>
      </c>
      <c r="C41" s="14">
        <v>218688</v>
      </c>
      <c r="D41" s="14"/>
      <c r="E41" s="14">
        <v>11143</v>
      </c>
      <c r="F41" s="25"/>
      <c r="G41" s="28"/>
      <c r="H41" s="35"/>
      <c r="I41" s="35"/>
      <c r="J41" s="35"/>
    </row>
    <row r="42" spans="2:10" ht="39.75" customHeight="1">
      <c r="B42" s="13" t="s">
        <v>48</v>
      </c>
      <c r="C42" s="14">
        <v>757509</v>
      </c>
      <c r="D42" s="14"/>
      <c r="E42" s="14">
        <v>30253</v>
      </c>
      <c r="F42" s="25"/>
      <c r="G42" s="28"/>
      <c r="H42" s="35"/>
      <c r="I42" s="35"/>
      <c r="J42" s="35"/>
    </row>
    <row r="43" spans="2:10" ht="18.75">
      <c r="B43" s="13"/>
      <c r="C43" s="14"/>
      <c r="D43" s="14"/>
      <c r="E43" s="14"/>
      <c r="F43" s="25">
        <v>6038088</v>
      </c>
      <c r="G43" s="28"/>
      <c r="I43" s="35"/>
      <c r="J43" s="35"/>
    </row>
    <row r="44" spans="2:9" ht="19.5" customHeight="1">
      <c r="B44" s="18" t="s">
        <v>7</v>
      </c>
      <c r="C44" s="19">
        <f>SUM(C30:C43)</f>
        <v>73115348</v>
      </c>
      <c r="D44" s="19">
        <f>SUM(D30:D43)</f>
        <v>0</v>
      </c>
      <c r="E44" s="19">
        <f>SUM(E30:E43)</f>
        <v>1577965</v>
      </c>
      <c r="F44" s="19">
        <f>SUM(F30:F43)</f>
        <v>14964505</v>
      </c>
      <c r="G44" s="30">
        <f>E44/E44*100</f>
        <v>100</v>
      </c>
      <c r="I44" s="38"/>
    </row>
    <row r="45" spans="2:9" ht="39.75" customHeight="1">
      <c r="B45" s="41" t="s">
        <v>8</v>
      </c>
      <c r="C45" s="16">
        <f>SUM(C28-C44)</f>
        <v>-4495557</v>
      </c>
      <c r="D45" s="16">
        <f>SUM(D28-D44)</f>
        <v>0</v>
      </c>
      <c r="E45" s="42">
        <f>SUM(E28-E44)</f>
        <v>1021851</v>
      </c>
      <c r="F45" s="16">
        <f>SUM(F28-F44)</f>
        <v>-337875</v>
      </c>
      <c r="G45" s="10"/>
      <c r="I45" s="38"/>
    </row>
    <row r="46" spans="2:6" ht="13.5" customHeight="1">
      <c r="B46" s="21"/>
      <c r="C46" s="21"/>
      <c r="D46" s="21"/>
      <c r="E46" s="21"/>
      <c r="F46" s="21"/>
    </row>
    <row r="47" spans="2:6" ht="40.5" customHeight="1">
      <c r="B47" s="49" t="s">
        <v>38</v>
      </c>
      <c r="C47" s="50"/>
      <c r="D47" s="50"/>
      <c r="E47" s="53" t="s">
        <v>35</v>
      </c>
      <c r="F47" s="21"/>
    </row>
    <row r="48" spans="2:6" ht="12.75" customHeight="1">
      <c r="B48" s="22"/>
      <c r="C48" s="21"/>
      <c r="D48" s="21"/>
      <c r="E48" s="21"/>
      <c r="F48" s="21"/>
    </row>
    <row r="49" spans="2:6" ht="18.75">
      <c r="B49" s="51" t="s">
        <v>43</v>
      </c>
      <c r="C49" s="21"/>
      <c r="D49" s="21"/>
      <c r="E49" s="21"/>
      <c r="F49" s="21"/>
    </row>
    <row r="50" spans="2:6" ht="15.75" customHeight="1">
      <c r="B50" s="52" t="s">
        <v>44</v>
      </c>
      <c r="C50" s="21"/>
      <c r="D50" s="21"/>
      <c r="E50" s="21"/>
      <c r="F50" s="21"/>
    </row>
    <row r="51" spans="2:6" ht="18.75">
      <c r="B51" s="21"/>
      <c r="C51" s="21"/>
      <c r="D51" s="21"/>
      <c r="E51" s="21"/>
      <c r="F51" s="21"/>
    </row>
    <row r="52" spans="2:6" ht="18.75">
      <c r="B52" s="21"/>
      <c r="C52" s="21"/>
      <c r="D52" s="21"/>
      <c r="E52" s="21"/>
      <c r="F52" s="21"/>
    </row>
    <row r="53" spans="2:6" ht="18.75">
      <c r="B53" s="21"/>
      <c r="C53" s="21"/>
      <c r="D53" s="21"/>
      <c r="E53" s="21"/>
      <c r="F53" s="21"/>
    </row>
    <row r="54" spans="2:6" ht="18.75">
      <c r="B54" s="21"/>
      <c r="C54" s="21"/>
      <c r="D54" s="21"/>
      <c r="E54" s="21"/>
      <c r="F54" s="21"/>
    </row>
    <row r="55" spans="2:6" ht="18.75">
      <c r="B55" s="21"/>
      <c r="C55" s="21"/>
      <c r="D55" s="21"/>
      <c r="E55" s="21"/>
      <c r="F55" s="21"/>
    </row>
    <row r="56" spans="2:6" ht="18.75">
      <c r="B56" s="21"/>
      <c r="C56" s="21"/>
      <c r="D56" s="21"/>
      <c r="E56" s="21"/>
      <c r="F56" s="21"/>
    </row>
    <row r="57" spans="2:6" ht="18.75">
      <c r="B57" s="21"/>
      <c r="C57" s="21"/>
      <c r="D57" s="21"/>
      <c r="E57" s="21"/>
      <c r="F57" s="21"/>
    </row>
    <row r="58" spans="2:6" ht="18.75">
      <c r="B58" s="21"/>
      <c r="C58" s="21"/>
      <c r="D58" s="21"/>
      <c r="E58" s="21"/>
      <c r="F58" s="21"/>
    </row>
    <row r="59" spans="2:6" ht="18.75">
      <c r="B59" s="21"/>
      <c r="C59" s="21"/>
      <c r="D59" s="21"/>
      <c r="E59" s="21"/>
      <c r="F59" s="21"/>
    </row>
    <row r="60" spans="2:6" ht="18.75">
      <c r="B60" s="21"/>
      <c r="C60" s="21"/>
      <c r="D60" s="21"/>
      <c r="E60" s="21"/>
      <c r="F60" s="21"/>
    </row>
    <row r="61" spans="2:6" ht="18.75">
      <c r="B61" s="21"/>
      <c r="C61" s="21"/>
      <c r="D61" s="21"/>
      <c r="E61" s="21"/>
      <c r="F61" s="21"/>
    </row>
    <row r="62" spans="2:6" ht="18.75">
      <c r="B62" s="21"/>
      <c r="C62" s="21"/>
      <c r="D62" s="21"/>
      <c r="E62" s="21"/>
      <c r="F62" s="21"/>
    </row>
    <row r="63" spans="2:6" ht="18.75">
      <c r="B63" s="21"/>
      <c r="C63" s="21"/>
      <c r="D63" s="21"/>
      <c r="E63" s="21"/>
      <c r="F63" s="21"/>
    </row>
    <row r="64" spans="2:6" ht="18.75">
      <c r="B64" s="21"/>
      <c r="C64" s="21"/>
      <c r="D64" s="21"/>
      <c r="E64" s="21"/>
      <c r="F64" s="21"/>
    </row>
    <row r="65" spans="2:6" ht="18.75">
      <c r="B65" s="21"/>
      <c r="C65" s="21"/>
      <c r="D65" s="21"/>
      <c r="E65" s="21"/>
      <c r="F65" s="21"/>
    </row>
    <row r="66" spans="2:6" ht="18.75">
      <c r="B66" s="21"/>
      <c r="C66" s="21"/>
      <c r="D66" s="21"/>
      <c r="E66" s="21"/>
      <c r="F66" s="21"/>
    </row>
    <row r="67" spans="2:6" ht="18.75">
      <c r="B67" s="21"/>
      <c r="C67" s="21"/>
      <c r="D67" s="21"/>
      <c r="E67" s="21"/>
      <c r="F67" s="21"/>
    </row>
    <row r="68" spans="2:6" ht="18.75">
      <c r="B68" s="21"/>
      <c r="C68" s="21"/>
      <c r="D68" s="21"/>
      <c r="E68" s="21"/>
      <c r="F68" s="21"/>
    </row>
    <row r="69" spans="2:6" ht="18.75">
      <c r="B69" s="21"/>
      <c r="C69" s="21"/>
      <c r="D69" s="21"/>
      <c r="E69" s="21"/>
      <c r="F69" s="21"/>
    </row>
    <row r="70" spans="2:6" ht="18.75">
      <c r="B70" s="21"/>
      <c r="C70" s="21"/>
      <c r="D70" s="21"/>
      <c r="E70" s="21"/>
      <c r="F70" s="21"/>
    </row>
    <row r="71" spans="2:6" ht="18.75">
      <c r="B71" s="21"/>
      <c r="C71" s="21"/>
      <c r="D71" s="21"/>
      <c r="E71" s="21"/>
      <c r="F71" s="21"/>
    </row>
    <row r="72" spans="2:6" ht="18.75">
      <c r="B72" s="21"/>
      <c r="C72" s="21"/>
      <c r="D72" s="21"/>
      <c r="E72" s="21"/>
      <c r="F72" s="21"/>
    </row>
    <row r="73" spans="2:6" ht="18.75">
      <c r="B73" s="21"/>
      <c r="C73" s="21"/>
      <c r="D73" s="21"/>
      <c r="E73" s="21"/>
      <c r="F73" s="21"/>
    </row>
    <row r="74" spans="2:6" ht="18.75">
      <c r="B74" s="21"/>
      <c r="C74" s="21"/>
      <c r="D74" s="21"/>
      <c r="E74" s="21"/>
      <c r="F74" s="21"/>
    </row>
    <row r="75" spans="2:6" ht="18.75">
      <c r="B75" s="21"/>
      <c r="C75" s="21"/>
      <c r="D75" s="21"/>
      <c r="E75" s="21"/>
      <c r="F75" s="21"/>
    </row>
    <row r="76" spans="2:6" ht="18.75">
      <c r="B76" s="21"/>
      <c r="C76" s="21"/>
      <c r="D76" s="21"/>
      <c r="E76" s="21"/>
      <c r="F76" s="21"/>
    </row>
    <row r="77" spans="2:6" ht="18.75">
      <c r="B77" s="21"/>
      <c r="C77" s="21"/>
      <c r="D77" s="21"/>
      <c r="E77" s="21"/>
      <c r="F77" s="21"/>
    </row>
    <row r="78" spans="2:6" ht="18.75">
      <c r="B78" s="21"/>
      <c r="C78" s="21"/>
      <c r="D78" s="21"/>
      <c r="E78" s="21"/>
      <c r="F78" s="21"/>
    </row>
    <row r="79" spans="2:6" ht="18.75">
      <c r="B79" s="21"/>
      <c r="C79" s="21"/>
      <c r="D79" s="21"/>
      <c r="E79" s="21"/>
      <c r="F79" s="21"/>
    </row>
    <row r="80" spans="2:6" ht="18.75">
      <c r="B80" s="21"/>
      <c r="C80" s="21"/>
      <c r="D80" s="21"/>
      <c r="E80" s="21"/>
      <c r="F80" s="21"/>
    </row>
    <row r="81" spans="2:6" ht="18.75">
      <c r="B81" s="21"/>
      <c r="C81" s="21"/>
      <c r="D81" s="21"/>
      <c r="E81" s="21"/>
      <c r="F81" s="21"/>
    </row>
    <row r="82" spans="2:6" ht="18.75">
      <c r="B82" s="21"/>
      <c r="C82" s="21"/>
      <c r="D82" s="21"/>
      <c r="E82" s="21"/>
      <c r="F82" s="21"/>
    </row>
    <row r="83" spans="2:6" ht="18.75">
      <c r="B83" s="21"/>
      <c r="C83" s="21"/>
      <c r="D83" s="21"/>
      <c r="E83" s="21"/>
      <c r="F83" s="21"/>
    </row>
    <row r="84" spans="2:6" ht="18.75">
      <c r="B84" s="21"/>
      <c r="C84" s="21"/>
      <c r="D84" s="21"/>
      <c r="E84" s="21"/>
      <c r="F84" s="21"/>
    </row>
    <row r="85" spans="2:6" ht="18.75">
      <c r="B85" s="21"/>
      <c r="C85" s="21"/>
      <c r="D85" s="21"/>
      <c r="E85" s="21"/>
      <c r="F85" s="21"/>
    </row>
    <row r="86" spans="2:6" ht="18.75">
      <c r="B86" s="21"/>
      <c r="C86" s="21"/>
      <c r="D86" s="21"/>
      <c r="E86" s="21"/>
      <c r="F86" s="21"/>
    </row>
    <row r="87" spans="2:6" ht="18.75">
      <c r="B87" s="21"/>
      <c r="C87" s="21"/>
      <c r="D87" s="21"/>
      <c r="E87" s="21"/>
      <c r="F87" s="21"/>
    </row>
    <row r="88" spans="2:6" ht="18.75">
      <c r="B88" s="21"/>
      <c r="C88" s="21"/>
      <c r="D88" s="21"/>
      <c r="E88" s="21"/>
      <c r="F88" s="21"/>
    </row>
    <row r="89" spans="2:6" ht="18.75">
      <c r="B89" s="21"/>
      <c r="C89" s="21"/>
      <c r="D89" s="21"/>
      <c r="E89" s="21"/>
      <c r="F89" s="21"/>
    </row>
    <row r="90" spans="2:6" ht="18.75">
      <c r="B90" s="21"/>
      <c r="C90" s="21"/>
      <c r="D90" s="21"/>
      <c r="E90" s="21"/>
      <c r="F90" s="21"/>
    </row>
    <row r="91" spans="2:6" ht="18.75">
      <c r="B91" s="21"/>
      <c r="C91" s="21"/>
      <c r="D91" s="21"/>
      <c r="E91" s="21"/>
      <c r="F91" s="21"/>
    </row>
    <row r="92" spans="2:6" ht="18.75">
      <c r="B92" s="21"/>
      <c r="C92" s="21"/>
      <c r="D92" s="21"/>
      <c r="E92" s="21"/>
      <c r="F92" s="21"/>
    </row>
    <row r="93" spans="2:6" ht="18.75">
      <c r="B93" s="21"/>
      <c r="C93" s="21"/>
      <c r="D93" s="21"/>
      <c r="E93" s="21"/>
      <c r="F93" s="21"/>
    </row>
    <row r="94" spans="2:6" ht="18.75">
      <c r="B94" s="21"/>
      <c r="C94" s="21"/>
      <c r="D94" s="21"/>
      <c r="E94" s="21"/>
      <c r="F94" s="21"/>
    </row>
    <row r="95" spans="2:6" ht="18.75">
      <c r="B95" s="21"/>
      <c r="C95" s="21"/>
      <c r="D95" s="21"/>
      <c r="E95" s="21"/>
      <c r="F95" s="21"/>
    </row>
    <row r="96" spans="2:6" ht="18.75">
      <c r="B96" s="21"/>
      <c r="C96" s="21"/>
      <c r="D96" s="21"/>
      <c r="E96" s="21"/>
      <c r="F96" s="21"/>
    </row>
    <row r="97" spans="2:6" ht="18.75">
      <c r="B97" s="21"/>
      <c r="C97" s="21"/>
      <c r="D97" s="21"/>
      <c r="E97" s="21"/>
      <c r="F97" s="21"/>
    </row>
    <row r="98" spans="2:6" ht="18.75">
      <c r="B98" s="21"/>
      <c r="C98" s="21"/>
      <c r="D98" s="21"/>
      <c r="E98" s="21"/>
      <c r="F98" s="21"/>
    </row>
    <row r="99" spans="2:6" ht="18.75">
      <c r="B99" s="21"/>
      <c r="C99" s="21"/>
      <c r="D99" s="21"/>
      <c r="E99" s="21"/>
      <c r="F99" s="21"/>
    </row>
    <row r="100" spans="2:6" ht="18.75">
      <c r="B100" s="21"/>
      <c r="C100" s="21"/>
      <c r="D100" s="21"/>
      <c r="E100" s="21"/>
      <c r="F100" s="21"/>
    </row>
    <row r="101" spans="2:6" ht="18.75">
      <c r="B101" s="21"/>
      <c r="C101" s="21"/>
      <c r="D101" s="21"/>
      <c r="E101" s="21"/>
      <c r="F101" s="21"/>
    </row>
    <row r="102" spans="2:6" ht="18.75">
      <c r="B102" s="21"/>
      <c r="C102" s="21"/>
      <c r="D102" s="21"/>
      <c r="E102" s="21"/>
      <c r="F102" s="21"/>
    </row>
    <row r="103" spans="2:6" ht="18.75">
      <c r="B103" s="21"/>
      <c r="C103" s="21"/>
      <c r="D103" s="21"/>
      <c r="E103" s="21"/>
      <c r="F103" s="21"/>
    </row>
    <row r="104" spans="2:6" ht="18.75">
      <c r="B104" s="21"/>
      <c r="C104" s="21"/>
      <c r="D104" s="21"/>
      <c r="E104" s="21"/>
      <c r="F104" s="21"/>
    </row>
    <row r="105" spans="2:6" ht="18.75">
      <c r="B105" s="21"/>
      <c r="C105" s="21"/>
      <c r="D105" s="21"/>
      <c r="E105" s="21"/>
      <c r="F105" s="21"/>
    </row>
    <row r="106" spans="2:6" ht="18.75">
      <c r="B106" s="21"/>
      <c r="C106" s="21"/>
      <c r="D106" s="21"/>
      <c r="E106" s="21"/>
      <c r="F106" s="21"/>
    </row>
    <row r="107" spans="2:6" ht="18.75">
      <c r="B107" s="21"/>
      <c r="C107" s="21"/>
      <c r="D107" s="21"/>
      <c r="E107" s="21"/>
      <c r="F107" s="21"/>
    </row>
    <row r="108" spans="2:6" ht="18.75">
      <c r="B108" s="21"/>
      <c r="C108" s="21"/>
      <c r="D108" s="21"/>
      <c r="E108" s="21"/>
      <c r="F108" s="21"/>
    </row>
    <row r="109" spans="2:6" ht="18.75">
      <c r="B109" s="21"/>
      <c r="C109" s="21"/>
      <c r="D109" s="21"/>
      <c r="E109" s="21"/>
      <c r="F109" s="21"/>
    </row>
    <row r="110" spans="2:6" ht="18.75">
      <c r="B110" s="21"/>
      <c r="C110" s="21"/>
      <c r="D110" s="21"/>
      <c r="E110" s="21"/>
      <c r="F110" s="21"/>
    </row>
    <row r="111" spans="2:6" ht="18.75">
      <c r="B111" s="21"/>
      <c r="C111" s="21"/>
      <c r="D111" s="21"/>
      <c r="E111" s="21"/>
      <c r="F111" s="21"/>
    </row>
    <row r="112" spans="2:6" ht="18.75">
      <c r="B112" s="21"/>
      <c r="C112" s="21"/>
      <c r="D112" s="21"/>
      <c r="E112" s="21"/>
      <c r="F112" s="21"/>
    </row>
    <row r="113" spans="2:6" ht="18.75">
      <c r="B113" s="21"/>
      <c r="C113" s="21"/>
      <c r="D113" s="21"/>
      <c r="E113" s="21"/>
      <c r="F113" s="21"/>
    </row>
    <row r="114" spans="2:6" ht="18.75">
      <c r="B114" s="21"/>
      <c r="C114" s="21"/>
      <c r="D114" s="21"/>
      <c r="E114" s="21"/>
      <c r="F114" s="21"/>
    </row>
    <row r="115" spans="2:6" ht="18.75">
      <c r="B115" s="21"/>
      <c r="C115" s="21"/>
      <c r="D115" s="21"/>
      <c r="E115" s="21"/>
      <c r="F115" s="21"/>
    </row>
    <row r="116" spans="2:6" ht="18.75">
      <c r="B116" s="21"/>
      <c r="C116" s="21"/>
      <c r="D116" s="21"/>
      <c r="E116" s="21"/>
      <c r="F116" s="21"/>
    </row>
    <row r="117" spans="2:6" ht="18.75">
      <c r="B117" s="21"/>
      <c r="C117" s="21"/>
      <c r="D117" s="21"/>
      <c r="E117" s="21"/>
      <c r="F117" s="21"/>
    </row>
    <row r="118" spans="2:6" ht="18.75">
      <c r="B118" s="21"/>
      <c r="C118" s="21"/>
      <c r="D118" s="21"/>
      <c r="E118" s="21"/>
      <c r="F118" s="21"/>
    </row>
    <row r="119" spans="2:6" ht="18.75">
      <c r="B119" s="21"/>
      <c r="C119" s="21"/>
      <c r="D119" s="21"/>
      <c r="E119" s="21"/>
      <c r="F119" s="21"/>
    </row>
    <row r="120" spans="2:6" ht="18.75">
      <c r="B120" s="21"/>
      <c r="C120" s="21"/>
      <c r="D120" s="21"/>
      <c r="E120" s="21"/>
      <c r="F120" s="21"/>
    </row>
    <row r="121" spans="2:6" ht="18.75">
      <c r="B121" s="21"/>
      <c r="C121" s="21"/>
      <c r="D121" s="21"/>
      <c r="E121" s="21"/>
      <c r="F121" s="21"/>
    </row>
    <row r="122" spans="2:6" ht="18.75">
      <c r="B122" s="21"/>
      <c r="C122" s="21"/>
      <c r="D122" s="21"/>
      <c r="E122" s="21"/>
      <c r="F122" s="21"/>
    </row>
    <row r="123" spans="2:6" ht="18.75">
      <c r="B123" s="21"/>
      <c r="C123" s="21"/>
      <c r="D123" s="21"/>
      <c r="E123" s="21"/>
      <c r="F123" s="21"/>
    </row>
    <row r="124" spans="2:6" ht="18.75">
      <c r="B124" s="21"/>
      <c r="C124" s="21"/>
      <c r="D124" s="21"/>
      <c r="E124" s="21"/>
      <c r="F124" s="21"/>
    </row>
    <row r="125" spans="2:6" ht="18.75">
      <c r="B125" s="21"/>
      <c r="C125" s="21"/>
      <c r="D125" s="21"/>
      <c r="E125" s="21"/>
      <c r="F125" s="21"/>
    </row>
    <row r="126" spans="2:6" ht="18.75">
      <c r="B126" s="21"/>
      <c r="C126" s="21"/>
      <c r="D126" s="21"/>
      <c r="E126" s="21"/>
      <c r="F126" s="21"/>
    </row>
    <row r="127" spans="2:6" ht="18.75">
      <c r="B127" s="21"/>
      <c r="C127" s="21"/>
      <c r="D127" s="21"/>
      <c r="E127" s="21"/>
      <c r="F127" s="21"/>
    </row>
    <row r="128" spans="2:6" ht="18.75">
      <c r="B128" s="21"/>
      <c r="C128" s="21"/>
      <c r="D128" s="21"/>
      <c r="E128" s="21"/>
      <c r="F128" s="21"/>
    </row>
    <row r="129" spans="2:6" ht="18.75">
      <c r="B129" s="21"/>
      <c r="C129" s="21"/>
      <c r="D129" s="21"/>
      <c r="E129" s="21"/>
      <c r="F129" s="21"/>
    </row>
    <row r="130" spans="2:6" ht="18.75">
      <c r="B130" s="21"/>
      <c r="C130" s="21"/>
      <c r="D130" s="21"/>
      <c r="E130" s="21"/>
      <c r="F130" s="21"/>
    </row>
    <row r="131" spans="2:6" ht="18.75">
      <c r="B131" s="21"/>
      <c r="C131" s="21"/>
      <c r="D131" s="21"/>
      <c r="E131" s="21"/>
      <c r="F131" s="21"/>
    </row>
    <row r="132" spans="2:6" ht="18.75">
      <c r="B132" s="21"/>
      <c r="C132" s="21"/>
      <c r="D132" s="21"/>
      <c r="E132" s="21"/>
      <c r="F132" s="21"/>
    </row>
    <row r="133" spans="2:6" ht="18.75">
      <c r="B133" s="21"/>
      <c r="C133" s="21"/>
      <c r="D133" s="21"/>
      <c r="E133" s="21"/>
      <c r="F133" s="21"/>
    </row>
    <row r="134" spans="2:6" ht="18.75">
      <c r="B134" s="21"/>
      <c r="C134" s="21"/>
      <c r="D134" s="21"/>
      <c r="E134" s="21"/>
      <c r="F134" s="21"/>
    </row>
    <row r="135" spans="2:6" ht="18.75">
      <c r="B135" s="21"/>
      <c r="C135" s="21"/>
      <c r="D135" s="21"/>
      <c r="E135" s="21"/>
      <c r="F135" s="21"/>
    </row>
    <row r="136" spans="2:6" ht="18.75">
      <c r="B136" s="21"/>
      <c r="C136" s="21"/>
      <c r="D136" s="21"/>
      <c r="E136" s="21"/>
      <c r="F136" s="21"/>
    </row>
    <row r="137" spans="2:6" ht="18.75">
      <c r="B137" s="21"/>
      <c r="C137" s="21"/>
      <c r="D137" s="21"/>
      <c r="E137" s="21"/>
      <c r="F137" s="21"/>
    </row>
    <row r="138" spans="2:6" ht="18.75">
      <c r="B138" s="21"/>
      <c r="C138" s="21"/>
      <c r="D138" s="21"/>
      <c r="E138" s="21"/>
      <c r="F138" s="21"/>
    </row>
    <row r="139" spans="2:6" ht="18.75">
      <c r="B139" s="21"/>
      <c r="C139" s="21"/>
      <c r="D139" s="21"/>
      <c r="E139" s="21"/>
      <c r="F139" s="21"/>
    </row>
    <row r="140" spans="2:6" ht="18.75">
      <c r="B140" s="21"/>
      <c r="C140" s="21"/>
      <c r="D140" s="21"/>
      <c r="E140" s="21"/>
      <c r="F140" s="21"/>
    </row>
    <row r="141" spans="2:6" ht="18.75">
      <c r="B141" s="21"/>
      <c r="C141" s="21"/>
      <c r="D141" s="21"/>
      <c r="E141" s="21"/>
      <c r="F141" s="21"/>
    </row>
    <row r="142" spans="2:6" ht="18.75">
      <c r="B142" s="21"/>
      <c r="C142" s="21"/>
      <c r="D142" s="21"/>
      <c r="E142" s="21"/>
      <c r="F142" s="21"/>
    </row>
    <row r="143" spans="2:6" ht="18.75">
      <c r="B143" s="21"/>
      <c r="C143" s="21"/>
      <c r="D143" s="21"/>
      <c r="E143" s="21"/>
      <c r="F143" s="21"/>
    </row>
    <row r="144" spans="2:6" ht="18.75">
      <c r="B144" s="21"/>
      <c r="C144" s="21"/>
      <c r="D144" s="21"/>
      <c r="E144" s="21"/>
      <c r="F144" s="21"/>
    </row>
    <row r="145" spans="2:6" ht="18.75">
      <c r="B145" s="21"/>
      <c r="C145" s="21"/>
      <c r="D145" s="21"/>
      <c r="E145" s="21"/>
      <c r="F145" s="21"/>
    </row>
    <row r="146" spans="2:6" ht="18.75">
      <c r="B146" s="21"/>
      <c r="C146" s="21"/>
      <c r="D146" s="21"/>
      <c r="E146" s="21"/>
      <c r="F146" s="21"/>
    </row>
    <row r="147" spans="2:6" ht="18.75">
      <c r="B147" s="21"/>
      <c r="C147" s="21"/>
      <c r="D147" s="21"/>
      <c r="E147" s="21"/>
      <c r="F147" s="21"/>
    </row>
    <row r="148" spans="2:6" ht="18.75">
      <c r="B148" s="21"/>
      <c r="C148" s="21"/>
      <c r="D148" s="21"/>
      <c r="E148" s="21"/>
      <c r="F148" s="21"/>
    </row>
    <row r="149" spans="2:6" ht="18.75">
      <c r="B149" s="21"/>
      <c r="C149" s="21"/>
      <c r="D149" s="21"/>
      <c r="E149" s="21"/>
      <c r="F149" s="21"/>
    </row>
    <row r="150" spans="2:6" ht="18.75">
      <c r="B150" s="21"/>
      <c r="C150" s="21"/>
      <c r="D150" s="21"/>
      <c r="E150" s="21"/>
      <c r="F150" s="21"/>
    </row>
    <row r="151" spans="2:6" ht="18.75">
      <c r="B151" s="21"/>
      <c r="C151" s="21"/>
      <c r="D151" s="21"/>
      <c r="E151" s="21"/>
      <c r="F151" s="21"/>
    </row>
    <row r="152" spans="2:6" ht="18.75">
      <c r="B152" s="21"/>
      <c r="C152" s="21"/>
      <c r="D152" s="21"/>
      <c r="E152" s="21"/>
      <c r="F152" s="21"/>
    </row>
    <row r="153" spans="2:6" ht="18.75">
      <c r="B153" s="21"/>
      <c r="C153" s="21"/>
      <c r="D153" s="21"/>
      <c r="E153" s="21"/>
      <c r="F153" s="21"/>
    </row>
    <row r="154" spans="2:6" ht="18.75">
      <c r="B154" s="21"/>
      <c r="C154" s="21"/>
      <c r="D154" s="21"/>
      <c r="E154" s="21"/>
      <c r="F154" s="21"/>
    </row>
    <row r="155" spans="2:6" ht="18.75">
      <c r="B155" s="21"/>
      <c r="C155" s="21"/>
      <c r="D155" s="21"/>
      <c r="E155" s="21"/>
      <c r="F155" s="21"/>
    </row>
    <row r="156" spans="2:6" ht="18.75">
      <c r="B156" s="21"/>
      <c r="C156" s="21"/>
      <c r="D156" s="21"/>
      <c r="E156" s="21"/>
      <c r="F156" s="21"/>
    </row>
    <row r="157" spans="2:6" ht="18.75">
      <c r="B157" s="21"/>
      <c r="C157" s="21"/>
      <c r="D157" s="21"/>
      <c r="E157" s="21"/>
      <c r="F157" s="21"/>
    </row>
    <row r="158" spans="2:6" ht="18.75">
      <c r="B158" s="21"/>
      <c r="C158" s="21"/>
      <c r="D158" s="21"/>
      <c r="E158" s="21"/>
      <c r="F158" s="21"/>
    </row>
    <row r="159" spans="2:6" ht="18.75">
      <c r="B159" s="21"/>
      <c r="C159" s="21"/>
      <c r="D159" s="21"/>
      <c r="E159" s="21"/>
      <c r="F159" s="21"/>
    </row>
    <row r="160" spans="2:6" ht="18.75">
      <c r="B160" s="21"/>
      <c r="C160" s="21"/>
      <c r="D160" s="21"/>
      <c r="E160" s="21"/>
      <c r="F160" s="21"/>
    </row>
    <row r="161" spans="2:6" ht="18.75">
      <c r="B161" s="21"/>
      <c r="C161" s="21"/>
      <c r="D161" s="21"/>
      <c r="E161" s="21"/>
      <c r="F161" s="21"/>
    </row>
    <row r="162" spans="2:6" ht="18.75">
      <c r="B162" s="21"/>
      <c r="C162" s="21"/>
      <c r="D162" s="21"/>
      <c r="E162" s="21"/>
      <c r="F162" s="21"/>
    </row>
    <row r="163" spans="2:6" ht="18.75">
      <c r="B163" s="21"/>
      <c r="C163" s="21"/>
      <c r="D163" s="21"/>
      <c r="E163" s="21"/>
      <c r="F163" s="21"/>
    </row>
    <row r="164" spans="2:6" ht="18.75">
      <c r="B164" s="21"/>
      <c r="C164" s="21"/>
      <c r="D164" s="21"/>
      <c r="E164" s="21"/>
      <c r="F164" s="21"/>
    </row>
    <row r="165" spans="2:6" ht="18.75">
      <c r="B165" s="21"/>
      <c r="C165" s="21"/>
      <c r="D165" s="21"/>
      <c r="E165" s="21"/>
      <c r="F165" s="21"/>
    </row>
    <row r="166" spans="2:6" ht="18.75">
      <c r="B166" s="21"/>
      <c r="C166" s="21"/>
      <c r="D166" s="21"/>
      <c r="E166" s="21"/>
      <c r="F166" s="21"/>
    </row>
    <row r="167" spans="2:6" ht="18.75">
      <c r="B167" s="21"/>
      <c r="C167" s="21"/>
      <c r="D167" s="21"/>
      <c r="E167" s="21"/>
      <c r="F167" s="21"/>
    </row>
    <row r="168" spans="2:6" ht="18.75">
      <c r="B168" s="21"/>
      <c r="C168" s="21"/>
      <c r="D168" s="21"/>
      <c r="E168" s="21"/>
      <c r="F168" s="21"/>
    </row>
    <row r="169" spans="2:6" ht="18.75">
      <c r="B169" s="21"/>
      <c r="C169" s="21"/>
      <c r="D169" s="21"/>
      <c r="E169" s="21"/>
      <c r="F169" s="21"/>
    </row>
  </sheetData>
  <mergeCells count="2">
    <mergeCell ref="C1:G3"/>
    <mergeCell ref="B4:E4"/>
  </mergeCells>
  <printOptions/>
  <pageMargins left="0.984251968503937" right="0" top="1.1811023622047245" bottom="0" header="0" footer="0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70"/>
  <sheetViews>
    <sheetView workbookViewId="0" topLeftCell="A22">
      <selection activeCell="J35" sqref="J35"/>
    </sheetView>
  </sheetViews>
  <sheetFormatPr defaultColWidth="9.00390625" defaultRowHeight="12.75"/>
  <cols>
    <col min="1" max="1" width="2.875" style="0" customWidth="1"/>
    <col min="2" max="2" width="74.125" style="0" customWidth="1"/>
    <col min="3" max="3" width="18.25390625" style="0" customWidth="1"/>
    <col min="4" max="4" width="17.125" style="0" hidden="1" customWidth="1"/>
    <col min="5" max="5" width="20.25390625" style="0" customWidth="1"/>
    <col min="6" max="6" width="16.25390625" style="0" hidden="1" customWidth="1"/>
    <col min="7" max="7" width="15.125" style="0" hidden="1" customWidth="1"/>
    <col min="8" max="8" width="12.75390625" style="0" customWidth="1"/>
    <col min="9" max="9" width="10.625" style="0" bestFit="1" customWidth="1"/>
  </cols>
  <sheetData>
    <row r="1" spans="2:7" ht="17.25" customHeight="1">
      <c r="B1" s="31" t="s">
        <v>62</v>
      </c>
      <c r="C1" s="57" t="s">
        <v>33</v>
      </c>
      <c r="D1" s="57"/>
      <c r="E1" s="57"/>
      <c r="F1" s="57"/>
      <c r="G1" s="57"/>
    </row>
    <row r="2" spans="2:7" ht="17.25" customHeight="1">
      <c r="B2" s="32" t="s">
        <v>34</v>
      </c>
      <c r="C2" s="57"/>
      <c r="D2" s="57"/>
      <c r="E2" s="57"/>
      <c r="F2" s="57"/>
      <c r="G2" s="57"/>
    </row>
    <row r="3" spans="3:7" ht="5.25" customHeight="1">
      <c r="C3" s="57"/>
      <c r="D3" s="57"/>
      <c r="E3" s="57"/>
      <c r="F3" s="57"/>
      <c r="G3" s="57"/>
    </row>
    <row r="4" spans="2:7" ht="18.75" customHeight="1">
      <c r="B4" s="58" t="s">
        <v>64</v>
      </c>
      <c r="C4" s="58"/>
      <c r="D4" s="58"/>
      <c r="E4" s="58"/>
      <c r="F4" s="3"/>
      <c r="G4" s="2"/>
    </row>
    <row r="5" spans="2:7" ht="10.5" customHeight="1">
      <c r="B5" s="6"/>
      <c r="C5" s="6"/>
      <c r="D5" s="6"/>
      <c r="E5" s="6"/>
      <c r="F5" s="6"/>
      <c r="G5" s="1"/>
    </row>
    <row r="6" spans="2:6" ht="12" customHeight="1">
      <c r="B6" s="7"/>
      <c r="C6" s="7"/>
      <c r="D6" s="7"/>
      <c r="E6" s="48" t="s">
        <v>60</v>
      </c>
      <c r="F6" s="8"/>
    </row>
    <row r="7" spans="2:7" ht="40.5" customHeight="1">
      <c r="B7" s="9" t="s">
        <v>9</v>
      </c>
      <c r="C7" s="9" t="s">
        <v>51</v>
      </c>
      <c r="D7" s="4" t="s">
        <v>29</v>
      </c>
      <c r="E7" s="9" t="s">
        <v>63</v>
      </c>
      <c r="F7" s="5" t="s">
        <v>30</v>
      </c>
      <c r="G7" s="26" t="s">
        <v>32</v>
      </c>
    </row>
    <row r="8" spans="2:7" ht="19.5">
      <c r="B8" s="10" t="s">
        <v>10</v>
      </c>
      <c r="C8" s="11"/>
      <c r="D8" s="11"/>
      <c r="E8" s="46"/>
      <c r="F8" s="24"/>
      <c r="G8" s="26"/>
    </row>
    <row r="9" spans="2:7" ht="19.5">
      <c r="B9" s="10" t="s">
        <v>27</v>
      </c>
      <c r="C9" s="12">
        <f>C10+C11</f>
        <v>44031198</v>
      </c>
      <c r="D9" s="12">
        <f>D10+D11</f>
        <v>0</v>
      </c>
      <c r="E9" s="12">
        <f>E10+E11</f>
        <v>4307590</v>
      </c>
      <c r="F9" s="12">
        <f>F10+F11</f>
        <v>8052493</v>
      </c>
      <c r="G9" s="27"/>
    </row>
    <row r="10" spans="2:7" ht="18.75">
      <c r="B10" s="13" t="s">
        <v>12</v>
      </c>
      <c r="C10" s="14">
        <v>28107000</v>
      </c>
      <c r="D10" s="14"/>
      <c r="E10" s="14">
        <v>2077180</v>
      </c>
      <c r="F10" s="25">
        <v>5279532</v>
      </c>
      <c r="G10" s="28">
        <f>E10/E29*100</f>
        <v>20.6</v>
      </c>
    </row>
    <row r="11" spans="2:10" ht="18.75">
      <c r="B11" s="13" t="s">
        <v>11</v>
      </c>
      <c r="C11" s="14">
        <v>15924198</v>
      </c>
      <c r="D11" s="14"/>
      <c r="E11" s="14">
        <v>2230410</v>
      </c>
      <c r="F11" s="25">
        <v>2772961</v>
      </c>
      <c r="G11" s="28">
        <f>E11/E29*100</f>
        <v>22.1</v>
      </c>
      <c r="H11" s="34"/>
      <c r="I11" s="35"/>
      <c r="J11" s="35"/>
    </row>
    <row r="12" spans="2:7" ht="36.75" customHeight="1">
      <c r="B12" s="13" t="s">
        <v>13</v>
      </c>
      <c r="C12" s="14">
        <v>3077882</v>
      </c>
      <c r="D12" s="14"/>
      <c r="E12" s="14">
        <v>435641</v>
      </c>
      <c r="F12" s="25">
        <v>866867</v>
      </c>
      <c r="G12" s="28">
        <f>E12/E29*100</f>
        <v>4.3</v>
      </c>
    </row>
    <row r="13" spans="2:7" ht="18.75">
      <c r="B13" s="13" t="s">
        <v>0</v>
      </c>
      <c r="C13" s="14">
        <v>2026490</v>
      </c>
      <c r="D13" s="14"/>
      <c r="E13" s="14">
        <v>321537</v>
      </c>
      <c r="F13" s="25">
        <v>353450</v>
      </c>
      <c r="G13" s="28">
        <f>E13/E29*100</f>
        <v>3.2</v>
      </c>
    </row>
    <row r="14" spans="2:9" ht="18.75">
      <c r="B14" s="13" t="s">
        <v>1</v>
      </c>
      <c r="C14" s="14">
        <v>9636855</v>
      </c>
      <c r="D14" s="14"/>
      <c r="E14" s="14">
        <v>703664</v>
      </c>
      <c r="F14" s="25">
        <v>1786951</v>
      </c>
      <c r="G14" s="28">
        <f>E14/E29*100</f>
        <v>7</v>
      </c>
      <c r="H14" s="43"/>
      <c r="I14" s="35"/>
    </row>
    <row r="15" spans="2:10" ht="40.5" customHeight="1">
      <c r="B15" s="13" t="s">
        <v>14</v>
      </c>
      <c r="C15" s="14">
        <v>518000</v>
      </c>
      <c r="D15" s="14"/>
      <c r="E15" s="14">
        <v>88210</v>
      </c>
      <c r="F15" s="25">
        <v>157656</v>
      </c>
      <c r="G15" s="28">
        <f>E15/E29*100</f>
        <v>0.9</v>
      </c>
      <c r="J15" s="33"/>
    </row>
    <row r="16" spans="2:7" ht="18.75">
      <c r="B16" s="13" t="s">
        <v>42</v>
      </c>
      <c r="C16" s="14">
        <v>139980</v>
      </c>
      <c r="D16" s="14"/>
      <c r="E16" s="14">
        <v>19385</v>
      </c>
      <c r="F16" s="25">
        <v>81319</v>
      </c>
      <c r="G16" s="28">
        <f>E16/E29*100</f>
        <v>0.2</v>
      </c>
    </row>
    <row r="17" spans="2:7" ht="37.5">
      <c r="B17" s="13" t="s">
        <v>36</v>
      </c>
      <c r="C17" s="14"/>
      <c r="D17" s="14"/>
      <c r="E17" s="14">
        <v>91</v>
      </c>
      <c r="F17" s="25"/>
      <c r="G17" s="28"/>
    </row>
    <row r="18" spans="2:9" ht="42" customHeight="1">
      <c r="B18" s="13" t="s">
        <v>15</v>
      </c>
      <c r="C18" s="15">
        <v>1144924</v>
      </c>
      <c r="D18" s="15"/>
      <c r="E18" s="15">
        <v>135950</v>
      </c>
      <c r="F18" s="25">
        <v>214570</v>
      </c>
      <c r="G18" s="28">
        <f>E18/E29*100</f>
        <v>1.3</v>
      </c>
      <c r="H18" s="45"/>
      <c r="I18" s="40"/>
    </row>
    <row r="19" spans="2:7" ht="26.25" customHeight="1">
      <c r="B19" s="13" t="s">
        <v>16</v>
      </c>
      <c r="C19" s="15">
        <v>157771</v>
      </c>
      <c r="D19" s="15"/>
      <c r="E19" s="15">
        <v>69</v>
      </c>
      <c r="F19" s="25">
        <v>49588</v>
      </c>
      <c r="G19" s="28">
        <f>E19/E29*100</f>
        <v>0</v>
      </c>
    </row>
    <row r="20" spans="2:7" ht="39" customHeight="1">
      <c r="B20" s="13" t="s">
        <v>17</v>
      </c>
      <c r="C20" s="15">
        <v>181322</v>
      </c>
      <c r="D20" s="15"/>
      <c r="E20" s="15">
        <v>50637</v>
      </c>
      <c r="F20" s="25">
        <v>41738</v>
      </c>
      <c r="G20" s="28">
        <f>E20/E29*100</f>
        <v>0.5</v>
      </c>
    </row>
    <row r="21" spans="2:10" ht="37.5">
      <c r="B21" s="13" t="s">
        <v>18</v>
      </c>
      <c r="C21" s="15">
        <v>1882233</v>
      </c>
      <c r="D21" s="15"/>
      <c r="E21" s="15">
        <v>49641</v>
      </c>
      <c r="F21" s="25">
        <v>22180</v>
      </c>
      <c r="G21" s="28">
        <f>E21/E29*100</f>
        <v>0.5</v>
      </c>
      <c r="H21" s="39"/>
      <c r="I21" s="40"/>
      <c r="J21" s="33"/>
    </row>
    <row r="22" spans="2:7" ht="18.75">
      <c r="B22" s="13" t="s">
        <v>19</v>
      </c>
      <c r="C22" s="15">
        <v>3170</v>
      </c>
      <c r="D22" s="15"/>
      <c r="E22" s="15">
        <v>2004</v>
      </c>
      <c r="F22" s="25">
        <v>4709</v>
      </c>
      <c r="G22" s="28">
        <f>E22/E29*100</f>
        <v>0</v>
      </c>
    </row>
    <row r="23" spans="2:7" ht="18.75">
      <c r="B23" s="13" t="s">
        <v>20</v>
      </c>
      <c r="C23" s="15">
        <v>219462</v>
      </c>
      <c r="D23" s="15"/>
      <c r="E23" s="15">
        <v>15639</v>
      </c>
      <c r="F23" s="25">
        <v>23764</v>
      </c>
      <c r="G23" s="28">
        <f>E23/E29*100</f>
        <v>0.2</v>
      </c>
    </row>
    <row r="24" spans="2:9" ht="18.75">
      <c r="B24" s="13" t="s">
        <v>21</v>
      </c>
      <c r="C24" s="15">
        <v>352679</v>
      </c>
      <c r="D24" s="15"/>
      <c r="E24" s="15">
        <v>44288</v>
      </c>
      <c r="F24" s="25">
        <v>10292</v>
      </c>
      <c r="G24" s="28">
        <f>E24/E29*100</f>
        <v>0.4</v>
      </c>
      <c r="H24" s="39"/>
      <c r="I24" s="40"/>
    </row>
    <row r="25" spans="2:9" ht="19.5">
      <c r="B25" s="13" t="s">
        <v>31</v>
      </c>
      <c r="C25" s="17">
        <v>5265638</v>
      </c>
      <c r="D25" s="17"/>
      <c r="E25" s="17">
        <v>3926718</v>
      </c>
      <c r="F25" s="25">
        <v>2961053</v>
      </c>
      <c r="G25" s="28">
        <f>E25/E29*100</f>
        <v>38.9</v>
      </c>
      <c r="H25" s="36"/>
      <c r="I25" s="37"/>
    </row>
    <row r="26" spans="2:9" ht="17.25" customHeight="1">
      <c r="B26" s="44" t="s">
        <v>39</v>
      </c>
      <c r="C26" s="17"/>
      <c r="D26" s="17"/>
      <c r="E26" s="17"/>
      <c r="F26" s="25"/>
      <c r="G26" s="28"/>
      <c r="H26" s="37"/>
      <c r="I26" s="37"/>
    </row>
    <row r="27" spans="2:7" ht="18.75" customHeight="1">
      <c r="B27" s="44" t="s">
        <v>40</v>
      </c>
      <c r="C27" s="17">
        <v>565362</v>
      </c>
      <c r="D27" s="17"/>
      <c r="E27" s="17">
        <v>137058</v>
      </c>
      <c r="F27" s="25"/>
      <c r="G27" s="28">
        <f>E27/E29*100</f>
        <v>1.4</v>
      </c>
    </row>
    <row r="28" spans="2:7" ht="25.5" customHeight="1">
      <c r="B28" s="44" t="s">
        <v>41</v>
      </c>
      <c r="C28" s="17">
        <v>3007762</v>
      </c>
      <c r="D28" s="17"/>
      <c r="E28" s="17">
        <v>1055661</v>
      </c>
      <c r="F28" s="25"/>
      <c r="G28" s="28"/>
    </row>
    <row r="29" spans="2:7" ht="19.5" customHeight="1">
      <c r="B29" s="18" t="s">
        <v>2</v>
      </c>
      <c r="C29" s="19">
        <f>C9+C12+C13+C14+C15+C16+C18+C19+C20+C21+C22+C23+C24+C25</f>
        <v>68637604</v>
      </c>
      <c r="D29" s="23">
        <f>SUM(D10:D28)</f>
        <v>0</v>
      </c>
      <c r="E29" s="19">
        <f>E9+E12+E13+E14+E15+E16+E18+E19+E20+E21+E22+E23+E24+E25+E17</f>
        <v>10101064</v>
      </c>
      <c r="F29" s="23">
        <f>SUM(F10:F28)</f>
        <v>14626630</v>
      </c>
      <c r="G29" s="30">
        <f>E29/E29*100</f>
        <v>100</v>
      </c>
    </row>
    <row r="30" spans="2:7" ht="18.75">
      <c r="B30" s="20" t="s">
        <v>3</v>
      </c>
      <c r="C30" s="14"/>
      <c r="D30" s="14"/>
      <c r="E30" s="14"/>
      <c r="F30" s="10"/>
      <c r="G30" s="29"/>
    </row>
    <row r="31" spans="2:9" ht="18.75">
      <c r="B31" s="13" t="s">
        <v>22</v>
      </c>
      <c r="C31" s="14">
        <v>5914837</v>
      </c>
      <c r="D31" s="14"/>
      <c r="E31" s="14">
        <v>468622</v>
      </c>
      <c r="F31" s="25">
        <v>111814</v>
      </c>
      <c r="G31" s="28">
        <f>E31/E45*100</f>
        <v>7.6</v>
      </c>
      <c r="H31" s="34"/>
      <c r="I31" s="35"/>
    </row>
    <row r="32" spans="2:9" ht="18.75">
      <c r="B32" s="13" t="s">
        <v>23</v>
      </c>
      <c r="C32" s="14">
        <v>30001</v>
      </c>
      <c r="D32" s="14"/>
      <c r="E32" s="14">
        <v>511</v>
      </c>
      <c r="F32" s="25">
        <v>107</v>
      </c>
      <c r="G32" s="28"/>
      <c r="H32" s="34"/>
      <c r="I32" s="35"/>
    </row>
    <row r="33" spans="2:9" ht="39" customHeight="1">
      <c r="B33" s="13" t="s">
        <v>24</v>
      </c>
      <c r="C33" s="14">
        <v>402103</v>
      </c>
      <c r="D33" s="14"/>
      <c r="E33" s="14">
        <v>38377</v>
      </c>
      <c r="F33" s="25">
        <v>608573</v>
      </c>
      <c r="G33" s="28">
        <f>E33/E45*100</f>
        <v>0.6</v>
      </c>
      <c r="H33" s="34"/>
      <c r="I33" s="35"/>
    </row>
    <row r="34" spans="2:9" ht="18.75">
      <c r="B34" s="13" t="s">
        <v>25</v>
      </c>
      <c r="C34" s="14">
        <v>15882003</v>
      </c>
      <c r="D34" s="14"/>
      <c r="E34" s="14">
        <v>542572</v>
      </c>
      <c r="F34" s="25">
        <v>2685304</v>
      </c>
      <c r="G34" s="28">
        <f>E34/E45*100</f>
        <v>8.8</v>
      </c>
      <c r="H34" s="34"/>
      <c r="I34" s="35"/>
    </row>
    <row r="35" spans="2:9" ht="18.75">
      <c r="B35" s="13" t="s">
        <v>4</v>
      </c>
      <c r="C35" s="14">
        <v>5480433</v>
      </c>
      <c r="D35" s="14"/>
      <c r="E35" s="14">
        <v>304814</v>
      </c>
      <c r="F35" s="25">
        <v>1129669</v>
      </c>
      <c r="G35" s="28">
        <f>E35/E45*100</f>
        <v>5</v>
      </c>
      <c r="H35" s="34"/>
      <c r="I35" s="35"/>
    </row>
    <row r="36" spans="2:9" ht="18.75">
      <c r="B36" s="13" t="s">
        <v>26</v>
      </c>
      <c r="C36" s="14">
        <v>38349</v>
      </c>
      <c r="D36" s="14"/>
      <c r="E36" s="14">
        <v>3993</v>
      </c>
      <c r="F36" s="25">
        <v>21941</v>
      </c>
      <c r="G36" s="28">
        <f>E36/E45*100</f>
        <v>0.1</v>
      </c>
      <c r="H36" s="34"/>
      <c r="I36" s="35"/>
    </row>
    <row r="37" spans="2:10" ht="18.75">
      <c r="B37" s="13" t="s">
        <v>5</v>
      </c>
      <c r="C37" s="14">
        <v>20310888</v>
      </c>
      <c r="D37" s="14"/>
      <c r="E37" s="14">
        <v>2278968</v>
      </c>
      <c r="F37" s="25">
        <v>1486552</v>
      </c>
      <c r="G37" s="28">
        <f>E37/E45*100</f>
        <v>37.1</v>
      </c>
      <c r="H37" s="34"/>
      <c r="I37" s="35"/>
      <c r="J37" s="35"/>
    </row>
    <row r="38" spans="2:10" ht="18.75">
      <c r="B38" s="13" t="s">
        <v>49</v>
      </c>
      <c r="C38" s="14">
        <v>3701337</v>
      </c>
      <c r="D38" s="14"/>
      <c r="E38" s="14">
        <v>381656</v>
      </c>
      <c r="F38" s="25">
        <v>352654</v>
      </c>
      <c r="G38" s="28">
        <f>E38/E45*100</f>
        <v>6.2</v>
      </c>
      <c r="H38" s="34"/>
      <c r="I38" s="35"/>
      <c r="J38" s="35"/>
    </row>
    <row r="39" spans="2:10" ht="18" customHeight="1">
      <c r="B39" s="13" t="s">
        <v>45</v>
      </c>
      <c r="C39" s="14">
        <v>11205348</v>
      </c>
      <c r="D39" s="14"/>
      <c r="E39" s="14">
        <v>1186550</v>
      </c>
      <c r="F39" s="25">
        <v>2211396</v>
      </c>
      <c r="G39" s="28">
        <f>E39/E45*100</f>
        <v>19.3</v>
      </c>
      <c r="H39" s="34"/>
      <c r="I39" s="35"/>
      <c r="J39" s="35"/>
    </row>
    <row r="40" spans="2:10" ht="18.75" customHeight="1">
      <c r="B40" s="13" t="s">
        <v>6</v>
      </c>
      <c r="C40" s="14">
        <v>8073426</v>
      </c>
      <c r="D40" s="14"/>
      <c r="E40" s="14">
        <v>778724</v>
      </c>
      <c r="F40" s="25">
        <v>318407</v>
      </c>
      <c r="G40" s="28">
        <f>E40/E45*100</f>
        <v>12.7</v>
      </c>
      <c r="H40" s="34"/>
      <c r="I40" s="35"/>
      <c r="J40" s="35"/>
    </row>
    <row r="41" spans="2:10" ht="18.75" customHeight="1">
      <c r="B41" s="13" t="s">
        <v>46</v>
      </c>
      <c r="C41" s="14">
        <v>1126782</v>
      </c>
      <c r="D41" s="14"/>
      <c r="E41" s="14">
        <v>85894</v>
      </c>
      <c r="F41" s="25"/>
      <c r="G41" s="28"/>
      <c r="H41" s="35"/>
      <c r="I41" s="35"/>
      <c r="J41" s="35"/>
    </row>
    <row r="42" spans="2:10" ht="18.75" customHeight="1">
      <c r="B42" s="13" t="s">
        <v>47</v>
      </c>
      <c r="C42" s="14">
        <v>218688</v>
      </c>
      <c r="D42" s="14"/>
      <c r="E42" s="14">
        <v>24672</v>
      </c>
      <c r="F42" s="25"/>
      <c r="G42" s="28"/>
      <c r="H42" s="35"/>
      <c r="I42" s="35"/>
      <c r="J42" s="35"/>
    </row>
    <row r="43" spans="2:10" ht="39.75" customHeight="1">
      <c r="B43" s="13" t="s">
        <v>48</v>
      </c>
      <c r="C43" s="14">
        <v>757547</v>
      </c>
      <c r="D43" s="14"/>
      <c r="E43" s="14">
        <v>55128</v>
      </c>
      <c r="F43" s="25"/>
      <c r="G43" s="28"/>
      <c r="H43" s="35"/>
      <c r="I43" s="35"/>
      <c r="J43" s="35"/>
    </row>
    <row r="44" spans="2:10" ht="18.75" hidden="1">
      <c r="B44" s="13"/>
      <c r="C44" s="14"/>
      <c r="D44" s="14"/>
      <c r="E44" s="14"/>
      <c r="F44" s="25">
        <v>6038088</v>
      </c>
      <c r="G44" s="28"/>
      <c r="I44" s="35"/>
      <c r="J44" s="35"/>
    </row>
    <row r="45" spans="2:9" ht="19.5" customHeight="1">
      <c r="B45" s="18" t="s">
        <v>7</v>
      </c>
      <c r="C45" s="19">
        <f>SUM(C31:C44)</f>
        <v>73141742</v>
      </c>
      <c r="D45" s="19">
        <f>SUM(D31:D44)</f>
        <v>0</v>
      </c>
      <c r="E45" s="19">
        <f>SUM(E31:E44)</f>
        <v>6150481</v>
      </c>
      <c r="F45" s="19">
        <f>SUM(F31:F44)</f>
        <v>14964505</v>
      </c>
      <c r="G45" s="30">
        <f>E45/E45*100</f>
        <v>100</v>
      </c>
      <c r="I45" s="38"/>
    </row>
    <row r="46" spans="2:9" ht="39.75" customHeight="1">
      <c r="B46" s="41" t="s">
        <v>8</v>
      </c>
      <c r="C46" s="16">
        <f>SUM(C29-C45)</f>
        <v>-4504138</v>
      </c>
      <c r="D46" s="16">
        <f>SUM(D29-D45)</f>
        <v>0</v>
      </c>
      <c r="E46" s="42">
        <f>SUM(E29-E45)</f>
        <v>3950583</v>
      </c>
      <c r="F46" s="16">
        <f>SUM(F29-F45)</f>
        <v>-337875</v>
      </c>
      <c r="G46" s="10"/>
      <c r="I46" s="38"/>
    </row>
    <row r="47" spans="2:6" ht="13.5" customHeight="1">
      <c r="B47" s="21"/>
      <c r="C47" s="21"/>
      <c r="D47" s="21"/>
      <c r="E47" s="21"/>
      <c r="F47" s="21"/>
    </row>
    <row r="48" spans="2:6" ht="40.5" customHeight="1">
      <c r="B48" s="49" t="s">
        <v>38</v>
      </c>
      <c r="C48" s="50"/>
      <c r="D48" s="50"/>
      <c r="E48" s="53" t="s">
        <v>35</v>
      </c>
      <c r="F48" s="21"/>
    </row>
    <row r="49" spans="2:6" ht="12.75" customHeight="1">
      <c r="B49" s="22"/>
      <c r="C49" s="21"/>
      <c r="D49" s="21"/>
      <c r="E49" s="21"/>
      <c r="F49" s="21"/>
    </row>
    <row r="50" spans="2:6" ht="18.75">
      <c r="B50" s="51" t="s">
        <v>43</v>
      </c>
      <c r="C50" s="21"/>
      <c r="D50" s="21"/>
      <c r="E50" s="21"/>
      <c r="F50" s="21"/>
    </row>
    <row r="51" spans="2:6" ht="15.75" customHeight="1">
      <c r="B51" s="52" t="s">
        <v>44</v>
      </c>
      <c r="C51" s="21"/>
      <c r="D51" s="21"/>
      <c r="E51" s="21"/>
      <c r="F51" s="21"/>
    </row>
    <row r="52" spans="2:6" ht="18.75">
      <c r="B52" s="21"/>
      <c r="C52" s="21"/>
      <c r="D52" s="21"/>
      <c r="E52" s="21"/>
      <c r="F52" s="21"/>
    </row>
    <row r="53" spans="2:6" ht="18.75">
      <c r="B53" s="21"/>
      <c r="C53" s="21"/>
      <c r="D53" s="21"/>
      <c r="E53" s="21"/>
      <c r="F53" s="21"/>
    </row>
    <row r="54" spans="2:6" ht="18.75">
      <c r="B54" s="21"/>
      <c r="C54" s="21"/>
      <c r="D54" s="21"/>
      <c r="E54" s="21"/>
      <c r="F54" s="21"/>
    </row>
    <row r="55" spans="2:6" ht="18.75">
      <c r="B55" s="21"/>
      <c r="C55" s="21"/>
      <c r="D55" s="21"/>
      <c r="E55" s="21"/>
      <c r="F55" s="21"/>
    </row>
    <row r="56" spans="2:6" ht="18.75">
      <c r="B56" s="21"/>
      <c r="C56" s="21"/>
      <c r="D56" s="21"/>
      <c r="E56" s="21"/>
      <c r="F56" s="21"/>
    </row>
    <row r="57" spans="2:6" ht="18.75">
      <c r="B57" s="21"/>
      <c r="C57" s="21"/>
      <c r="D57" s="21"/>
      <c r="E57" s="21"/>
      <c r="F57" s="21"/>
    </row>
    <row r="58" spans="2:6" ht="18.75">
      <c r="B58" s="21"/>
      <c r="C58" s="21"/>
      <c r="D58" s="21"/>
      <c r="E58" s="21"/>
      <c r="F58" s="21"/>
    </row>
    <row r="59" spans="2:6" ht="18.75">
      <c r="B59" s="21"/>
      <c r="C59" s="21"/>
      <c r="D59" s="21"/>
      <c r="E59" s="21"/>
      <c r="F59" s="21"/>
    </row>
    <row r="60" spans="2:6" ht="18.75">
      <c r="B60" s="21"/>
      <c r="C60" s="21"/>
      <c r="D60" s="21"/>
      <c r="E60" s="21"/>
      <c r="F60" s="21"/>
    </row>
    <row r="61" spans="2:6" ht="18.75">
      <c r="B61" s="21"/>
      <c r="C61" s="21"/>
      <c r="D61" s="21"/>
      <c r="E61" s="21"/>
      <c r="F61" s="21"/>
    </row>
    <row r="62" spans="2:6" ht="18.75">
      <c r="B62" s="21"/>
      <c r="C62" s="21"/>
      <c r="D62" s="21"/>
      <c r="E62" s="21"/>
      <c r="F62" s="21"/>
    </row>
    <row r="63" spans="2:6" ht="18.75">
      <c r="B63" s="21"/>
      <c r="C63" s="21"/>
      <c r="D63" s="21"/>
      <c r="E63" s="21"/>
      <c r="F63" s="21"/>
    </row>
    <row r="64" spans="2:6" ht="18.75">
      <c r="B64" s="21"/>
      <c r="C64" s="21"/>
      <c r="D64" s="21"/>
      <c r="E64" s="21"/>
      <c r="F64" s="21"/>
    </row>
    <row r="65" spans="2:6" ht="18.75">
      <c r="B65" s="21"/>
      <c r="C65" s="21"/>
      <c r="D65" s="21"/>
      <c r="E65" s="21"/>
      <c r="F65" s="21"/>
    </row>
    <row r="66" spans="2:6" ht="18.75">
      <c r="B66" s="21"/>
      <c r="C66" s="21"/>
      <c r="D66" s="21"/>
      <c r="E66" s="21"/>
      <c r="F66" s="21"/>
    </row>
    <row r="67" spans="2:6" ht="18.75">
      <c r="B67" s="21"/>
      <c r="C67" s="21"/>
      <c r="D67" s="21"/>
      <c r="E67" s="21"/>
      <c r="F67" s="21"/>
    </row>
    <row r="68" spans="2:6" ht="18.75">
      <c r="B68" s="21"/>
      <c r="C68" s="21"/>
      <c r="D68" s="21"/>
      <c r="E68" s="21"/>
      <c r="F68" s="21"/>
    </row>
    <row r="69" spans="2:6" ht="18.75">
      <c r="B69" s="21"/>
      <c r="C69" s="21"/>
      <c r="D69" s="21"/>
      <c r="E69" s="21"/>
      <c r="F69" s="21"/>
    </row>
    <row r="70" spans="2:6" ht="18.75">
      <c r="B70" s="21"/>
      <c r="C70" s="21"/>
      <c r="D70" s="21"/>
      <c r="E70" s="21"/>
      <c r="F70" s="21"/>
    </row>
    <row r="71" spans="2:6" ht="18.75">
      <c r="B71" s="21"/>
      <c r="C71" s="21"/>
      <c r="D71" s="21"/>
      <c r="E71" s="21"/>
      <c r="F71" s="21"/>
    </row>
    <row r="72" spans="2:6" ht="18.75">
      <c r="B72" s="21"/>
      <c r="C72" s="21"/>
      <c r="D72" s="21"/>
      <c r="E72" s="21"/>
      <c r="F72" s="21"/>
    </row>
    <row r="73" spans="2:6" ht="18.75">
      <c r="B73" s="21"/>
      <c r="C73" s="21"/>
      <c r="D73" s="21"/>
      <c r="E73" s="21"/>
      <c r="F73" s="21"/>
    </row>
    <row r="74" spans="2:6" ht="18.75">
      <c r="B74" s="21"/>
      <c r="C74" s="21"/>
      <c r="D74" s="21"/>
      <c r="E74" s="21"/>
      <c r="F74" s="21"/>
    </row>
    <row r="75" spans="2:6" ht="18.75">
      <c r="B75" s="21"/>
      <c r="C75" s="21"/>
      <c r="D75" s="21"/>
      <c r="E75" s="21"/>
      <c r="F75" s="21"/>
    </row>
    <row r="76" spans="2:6" ht="18.75">
      <c r="B76" s="21"/>
      <c r="C76" s="21"/>
      <c r="D76" s="21"/>
      <c r="E76" s="21"/>
      <c r="F76" s="21"/>
    </row>
    <row r="77" spans="2:6" ht="18.75">
      <c r="B77" s="21"/>
      <c r="C77" s="21"/>
      <c r="D77" s="21"/>
      <c r="E77" s="21"/>
      <c r="F77" s="21"/>
    </row>
    <row r="78" spans="2:6" ht="18.75">
      <c r="B78" s="21"/>
      <c r="C78" s="21"/>
      <c r="D78" s="21"/>
      <c r="E78" s="21"/>
      <c r="F78" s="21"/>
    </row>
    <row r="79" spans="2:6" ht="18.75">
      <c r="B79" s="21"/>
      <c r="C79" s="21"/>
      <c r="D79" s="21"/>
      <c r="E79" s="21"/>
      <c r="F79" s="21"/>
    </row>
    <row r="80" spans="2:6" ht="18.75">
      <c r="B80" s="21"/>
      <c r="C80" s="21"/>
      <c r="D80" s="21"/>
      <c r="E80" s="21"/>
      <c r="F80" s="21"/>
    </row>
    <row r="81" spans="2:6" ht="18.75">
      <c r="B81" s="21"/>
      <c r="C81" s="21"/>
      <c r="D81" s="21"/>
      <c r="E81" s="21"/>
      <c r="F81" s="21"/>
    </row>
    <row r="82" spans="2:6" ht="18.75">
      <c r="B82" s="21"/>
      <c r="C82" s="21"/>
      <c r="D82" s="21"/>
      <c r="E82" s="21"/>
      <c r="F82" s="21"/>
    </row>
    <row r="83" spans="2:6" ht="18.75">
      <c r="B83" s="21"/>
      <c r="C83" s="21"/>
      <c r="D83" s="21"/>
      <c r="E83" s="21"/>
      <c r="F83" s="21"/>
    </row>
    <row r="84" spans="2:6" ht="18.75">
      <c r="B84" s="21"/>
      <c r="C84" s="21"/>
      <c r="D84" s="21"/>
      <c r="E84" s="21"/>
      <c r="F84" s="21"/>
    </row>
    <row r="85" spans="2:6" ht="18.75">
      <c r="B85" s="21"/>
      <c r="C85" s="21"/>
      <c r="D85" s="21"/>
      <c r="E85" s="21"/>
      <c r="F85" s="21"/>
    </row>
    <row r="86" spans="2:6" ht="18.75">
      <c r="B86" s="21"/>
      <c r="C86" s="21"/>
      <c r="D86" s="21"/>
      <c r="E86" s="21"/>
      <c r="F86" s="21"/>
    </row>
    <row r="87" spans="2:6" ht="18.75">
      <c r="B87" s="21"/>
      <c r="C87" s="21"/>
      <c r="D87" s="21"/>
      <c r="E87" s="21"/>
      <c r="F87" s="21"/>
    </row>
    <row r="88" spans="2:6" ht="18.75">
      <c r="B88" s="21"/>
      <c r="C88" s="21"/>
      <c r="D88" s="21"/>
      <c r="E88" s="21"/>
      <c r="F88" s="21"/>
    </row>
    <row r="89" spans="2:6" ht="18.75">
      <c r="B89" s="21"/>
      <c r="C89" s="21"/>
      <c r="D89" s="21"/>
      <c r="E89" s="21"/>
      <c r="F89" s="21"/>
    </row>
    <row r="90" spans="2:6" ht="18.75">
      <c r="B90" s="21"/>
      <c r="C90" s="21"/>
      <c r="D90" s="21"/>
      <c r="E90" s="21"/>
      <c r="F90" s="21"/>
    </row>
    <row r="91" spans="2:6" ht="18.75">
      <c r="B91" s="21"/>
      <c r="C91" s="21"/>
      <c r="D91" s="21"/>
      <c r="E91" s="21"/>
      <c r="F91" s="21"/>
    </row>
    <row r="92" spans="2:6" ht="18.75">
      <c r="B92" s="21"/>
      <c r="C92" s="21"/>
      <c r="D92" s="21"/>
      <c r="E92" s="21"/>
      <c r="F92" s="21"/>
    </row>
    <row r="93" spans="2:6" ht="18.75">
      <c r="B93" s="21"/>
      <c r="C93" s="21"/>
      <c r="D93" s="21"/>
      <c r="E93" s="21"/>
      <c r="F93" s="21"/>
    </row>
    <row r="94" spans="2:6" ht="18.75">
      <c r="B94" s="21"/>
      <c r="C94" s="21"/>
      <c r="D94" s="21"/>
      <c r="E94" s="21"/>
      <c r="F94" s="21"/>
    </row>
    <row r="95" spans="2:6" ht="18.75">
      <c r="B95" s="21"/>
      <c r="C95" s="21"/>
      <c r="D95" s="21"/>
      <c r="E95" s="21"/>
      <c r="F95" s="21"/>
    </row>
    <row r="96" spans="2:6" ht="18.75">
      <c r="B96" s="21"/>
      <c r="C96" s="21"/>
      <c r="D96" s="21"/>
      <c r="E96" s="21"/>
      <c r="F96" s="21"/>
    </row>
    <row r="97" spans="2:6" ht="18.75">
      <c r="B97" s="21"/>
      <c r="C97" s="21"/>
      <c r="D97" s="21"/>
      <c r="E97" s="21"/>
      <c r="F97" s="21"/>
    </row>
    <row r="98" spans="2:6" ht="18.75">
      <c r="B98" s="21"/>
      <c r="C98" s="21"/>
      <c r="D98" s="21"/>
      <c r="E98" s="21"/>
      <c r="F98" s="21"/>
    </row>
    <row r="99" spans="2:6" ht="18.75">
      <c r="B99" s="21"/>
      <c r="C99" s="21"/>
      <c r="D99" s="21"/>
      <c r="E99" s="21"/>
      <c r="F99" s="21"/>
    </row>
    <row r="100" spans="2:6" ht="18.75">
      <c r="B100" s="21"/>
      <c r="C100" s="21"/>
      <c r="D100" s="21"/>
      <c r="E100" s="21"/>
      <c r="F100" s="21"/>
    </row>
    <row r="101" spans="2:6" ht="18.75">
      <c r="B101" s="21"/>
      <c r="C101" s="21"/>
      <c r="D101" s="21"/>
      <c r="E101" s="21"/>
      <c r="F101" s="21"/>
    </row>
    <row r="102" spans="2:6" ht="18.75">
      <c r="B102" s="21"/>
      <c r="C102" s="21"/>
      <c r="D102" s="21"/>
      <c r="E102" s="21"/>
      <c r="F102" s="21"/>
    </row>
    <row r="103" spans="2:6" ht="18.75">
      <c r="B103" s="21"/>
      <c r="C103" s="21"/>
      <c r="D103" s="21"/>
      <c r="E103" s="21"/>
      <c r="F103" s="21"/>
    </row>
    <row r="104" spans="2:6" ht="18.75">
      <c r="B104" s="21"/>
      <c r="C104" s="21"/>
      <c r="D104" s="21"/>
      <c r="E104" s="21"/>
      <c r="F104" s="21"/>
    </row>
    <row r="105" spans="2:6" ht="18.75">
      <c r="B105" s="21"/>
      <c r="C105" s="21"/>
      <c r="D105" s="21"/>
      <c r="E105" s="21"/>
      <c r="F105" s="21"/>
    </row>
    <row r="106" spans="2:6" ht="18.75">
      <c r="B106" s="21"/>
      <c r="C106" s="21"/>
      <c r="D106" s="21"/>
      <c r="E106" s="21"/>
      <c r="F106" s="21"/>
    </row>
    <row r="107" spans="2:6" ht="18.75">
      <c r="B107" s="21"/>
      <c r="C107" s="21"/>
      <c r="D107" s="21"/>
      <c r="E107" s="21"/>
      <c r="F107" s="21"/>
    </row>
    <row r="108" spans="2:6" ht="18.75">
      <c r="B108" s="21"/>
      <c r="C108" s="21"/>
      <c r="D108" s="21"/>
      <c r="E108" s="21"/>
      <c r="F108" s="21"/>
    </row>
    <row r="109" spans="2:6" ht="18.75">
      <c r="B109" s="21"/>
      <c r="C109" s="21"/>
      <c r="D109" s="21"/>
      <c r="E109" s="21"/>
      <c r="F109" s="21"/>
    </row>
    <row r="110" spans="2:6" ht="18.75">
      <c r="B110" s="21"/>
      <c r="C110" s="21"/>
      <c r="D110" s="21"/>
      <c r="E110" s="21"/>
      <c r="F110" s="21"/>
    </row>
    <row r="111" spans="2:6" ht="18.75">
      <c r="B111" s="21"/>
      <c r="C111" s="21"/>
      <c r="D111" s="21"/>
      <c r="E111" s="21"/>
      <c r="F111" s="21"/>
    </row>
    <row r="112" spans="2:6" ht="18.75">
      <c r="B112" s="21"/>
      <c r="C112" s="21"/>
      <c r="D112" s="21"/>
      <c r="E112" s="21"/>
      <c r="F112" s="21"/>
    </row>
    <row r="113" spans="2:6" ht="18.75">
      <c r="B113" s="21"/>
      <c r="C113" s="21"/>
      <c r="D113" s="21"/>
      <c r="E113" s="21"/>
      <c r="F113" s="21"/>
    </row>
    <row r="114" spans="2:6" ht="18.75">
      <c r="B114" s="21"/>
      <c r="C114" s="21"/>
      <c r="D114" s="21"/>
      <c r="E114" s="21"/>
      <c r="F114" s="21"/>
    </row>
    <row r="115" spans="2:6" ht="18.75">
      <c r="B115" s="21"/>
      <c r="C115" s="21"/>
      <c r="D115" s="21"/>
      <c r="E115" s="21"/>
      <c r="F115" s="21"/>
    </row>
    <row r="116" spans="2:6" ht="18.75">
      <c r="B116" s="21"/>
      <c r="C116" s="21"/>
      <c r="D116" s="21"/>
      <c r="E116" s="21"/>
      <c r="F116" s="21"/>
    </row>
    <row r="117" spans="2:6" ht="18.75">
      <c r="B117" s="21"/>
      <c r="C117" s="21"/>
      <c r="D117" s="21"/>
      <c r="E117" s="21"/>
      <c r="F117" s="21"/>
    </row>
    <row r="118" spans="2:6" ht="18.75">
      <c r="B118" s="21"/>
      <c r="C118" s="21"/>
      <c r="D118" s="21"/>
      <c r="E118" s="21"/>
      <c r="F118" s="21"/>
    </row>
    <row r="119" spans="2:6" ht="18.75">
      <c r="B119" s="21"/>
      <c r="C119" s="21"/>
      <c r="D119" s="21"/>
      <c r="E119" s="21"/>
      <c r="F119" s="21"/>
    </row>
    <row r="120" spans="2:6" ht="18.75">
      <c r="B120" s="21"/>
      <c r="C120" s="21"/>
      <c r="D120" s="21"/>
      <c r="E120" s="21"/>
      <c r="F120" s="21"/>
    </row>
    <row r="121" spans="2:6" ht="18.75">
      <c r="B121" s="21"/>
      <c r="C121" s="21"/>
      <c r="D121" s="21"/>
      <c r="E121" s="21"/>
      <c r="F121" s="21"/>
    </row>
    <row r="122" spans="2:6" ht="18.75">
      <c r="B122" s="21"/>
      <c r="C122" s="21"/>
      <c r="D122" s="21"/>
      <c r="E122" s="21"/>
      <c r="F122" s="21"/>
    </row>
    <row r="123" spans="2:6" ht="18.75">
      <c r="B123" s="21"/>
      <c r="C123" s="21"/>
      <c r="D123" s="21"/>
      <c r="E123" s="21"/>
      <c r="F123" s="21"/>
    </row>
    <row r="124" spans="2:6" ht="18.75">
      <c r="B124" s="21"/>
      <c r="C124" s="21"/>
      <c r="D124" s="21"/>
      <c r="E124" s="21"/>
      <c r="F124" s="21"/>
    </row>
    <row r="125" spans="2:6" ht="18.75">
      <c r="B125" s="21"/>
      <c r="C125" s="21"/>
      <c r="D125" s="21"/>
      <c r="E125" s="21"/>
      <c r="F125" s="21"/>
    </row>
    <row r="126" spans="2:6" ht="18.75">
      <c r="B126" s="21"/>
      <c r="C126" s="21"/>
      <c r="D126" s="21"/>
      <c r="E126" s="21"/>
      <c r="F126" s="21"/>
    </row>
    <row r="127" spans="2:6" ht="18.75">
      <c r="B127" s="21"/>
      <c r="C127" s="21"/>
      <c r="D127" s="21"/>
      <c r="E127" s="21"/>
      <c r="F127" s="21"/>
    </row>
    <row r="128" spans="2:6" ht="18.75">
      <c r="B128" s="21"/>
      <c r="C128" s="21"/>
      <c r="D128" s="21"/>
      <c r="E128" s="21"/>
      <c r="F128" s="21"/>
    </row>
    <row r="129" spans="2:6" ht="18.75">
      <c r="B129" s="21"/>
      <c r="C129" s="21"/>
      <c r="D129" s="21"/>
      <c r="E129" s="21"/>
      <c r="F129" s="21"/>
    </row>
    <row r="130" spans="2:6" ht="18.75">
      <c r="B130" s="21"/>
      <c r="C130" s="21"/>
      <c r="D130" s="21"/>
      <c r="E130" s="21"/>
      <c r="F130" s="21"/>
    </row>
    <row r="131" spans="2:6" ht="18.75">
      <c r="B131" s="21"/>
      <c r="C131" s="21"/>
      <c r="D131" s="21"/>
      <c r="E131" s="21"/>
      <c r="F131" s="21"/>
    </row>
    <row r="132" spans="2:6" ht="18.75">
      <c r="B132" s="21"/>
      <c r="C132" s="21"/>
      <c r="D132" s="21"/>
      <c r="E132" s="21"/>
      <c r="F132" s="21"/>
    </row>
    <row r="133" spans="2:6" ht="18.75">
      <c r="B133" s="21"/>
      <c r="C133" s="21"/>
      <c r="D133" s="21"/>
      <c r="E133" s="21"/>
      <c r="F133" s="21"/>
    </row>
    <row r="134" spans="2:6" ht="18.75">
      <c r="B134" s="21"/>
      <c r="C134" s="21"/>
      <c r="D134" s="21"/>
      <c r="E134" s="21"/>
      <c r="F134" s="21"/>
    </row>
    <row r="135" spans="2:6" ht="18.75">
      <c r="B135" s="21"/>
      <c r="C135" s="21"/>
      <c r="D135" s="21"/>
      <c r="E135" s="21"/>
      <c r="F135" s="21"/>
    </row>
    <row r="136" spans="2:6" ht="18.75">
      <c r="B136" s="21"/>
      <c r="C136" s="21"/>
      <c r="D136" s="21"/>
      <c r="E136" s="21"/>
      <c r="F136" s="21"/>
    </row>
    <row r="137" spans="2:6" ht="18.75">
      <c r="B137" s="21"/>
      <c r="C137" s="21"/>
      <c r="D137" s="21"/>
      <c r="E137" s="21"/>
      <c r="F137" s="21"/>
    </row>
    <row r="138" spans="2:6" ht="18.75">
      <c r="B138" s="21"/>
      <c r="C138" s="21"/>
      <c r="D138" s="21"/>
      <c r="E138" s="21"/>
      <c r="F138" s="21"/>
    </row>
    <row r="139" spans="2:6" ht="18.75">
      <c r="B139" s="21"/>
      <c r="C139" s="21"/>
      <c r="D139" s="21"/>
      <c r="E139" s="21"/>
      <c r="F139" s="21"/>
    </row>
    <row r="140" spans="2:6" ht="18.75">
      <c r="B140" s="21"/>
      <c r="C140" s="21"/>
      <c r="D140" s="21"/>
      <c r="E140" s="21"/>
      <c r="F140" s="21"/>
    </row>
    <row r="141" spans="2:6" ht="18.75">
      <c r="B141" s="21"/>
      <c r="C141" s="21"/>
      <c r="D141" s="21"/>
      <c r="E141" s="21"/>
      <c r="F141" s="21"/>
    </row>
    <row r="142" spans="2:6" ht="18.75">
      <c r="B142" s="21"/>
      <c r="C142" s="21"/>
      <c r="D142" s="21"/>
      <c r="E142" s="21"/>
      <c r="F142" s="21"/>
    </row>
    <row r="143" spans="2:6" ht="18.75">
      <c r="B143" s="21"/>
      <c r="C143" s="21"/>
      <c r="D143" s="21"/>
      <c r="E143" s="21"/>
      <c r="F143" s="21"/>
    </row>
    <row r="144" spans="2:6" ht="18.75">
      <c r="B144" s="21"/>
      <c r="C144" s="21"/>
      <c r="D144" s="21"/>
      <c r="E144" s="21"/>
      <c r="F144" s="21"/>
    </row>
    <row r="145" spans="2:6" ht="18.75">
      <c r="B145" s="21"/>
      <c r="C145" s="21"/>
      <c r="D145" s="21"/>
      <c r="E145" s="21"/>
      <c r="F145" s="21"/>
    </row>
    <row r="146" spans="2:6" ht="18.75">
      <c r="B146" s="21"/>
      <c r="C146" s="21"/>
      <c r="D146" s="21"/>
      <c r="E146" s="21"/>
      <c r="F146" s="21"/>
    </row>
    <row r="147" spans="2:6" ht="18.75">
      <c r="B147" s="21"/>
      <c r="C147" s="21"/>
      <c r="D147" s="21"/>
      <c r="E147" s="21"/>
      <c r="F147" s="21"/>
    </row>
    <row r="148" spans="2:6" ht="18.75">
      <c r="B148" s="21"/>
      <c r="C148" s="21"/>
      <c r="D148" s="21"/>
      <c r="E148" s="21"/>
      <c r="F148" s="21"/>
    </row>
    <row r="149" spans="2:6" ht="18.75">
      <c r="B149" s="21"/>
      <c r="C149" s="21"/>
      <c r="D149" s="21"/>
      <c r="E149" s="21"/>
      <c r="F149" s="21"/>
    </row>
    <row r="150" spans="2:6" ht="18.75">
      <c r="B150" s="21"/>
      <c r="C150" s="21"/>
      <c r="D150" s="21"/>
      <c r="E150" s="21"/>
      <c r="F150" s="21"/>
    </row>
    <row r="151" spans="2:6" ht="18.75">
      <c r="B151" s="21"/>
      <c r="C151" s="21"/>
      <c r="D151" s="21"/>
      <c r="E151" s="21"/>
      <c r="F151" s="21"/>
    </row>
    <row r="152" spans="2:6" ht="18.75">
      <c r="B152" s="21"/>
      <c r="C152" s="21"/>
      <c r="D152" s="21"/>
      <c r="E152" s="21"/>
      <c r="F152" s="21"/>
    </row>
    <row r="153" spans="2:6" ht="18.75">
      <c r="B153" s="21"/>
      <c r="C153" s="21"/>
      <c r="D153" s="21"/>
      <c r="E153" s="21"/>
      <c r="F153" s="21"/>
    </row>
    <row r="154" spans="2:6" ht="18.75">
      <c r="B154" s="21"/>
      <c r="C154" s="21"/>
      <c r="D154" s="21"/>
      <c r="E154" s="21"/>
      <c r="F154" s="21"/>
    </row>
    <row r="155" spans="2:6" ht="18.75">
      <c r="B155" s="21"/>
      <c r="C155" s="21"/>
      <c r="D155" s="21"/>
      <c r="E155" s="21"/>
      <c r="F155" s="21"/>
    </row>
    <row r="156" spans="2:6" ht="18.75">
      <c r="B156" s="21"/>
      <c r="C156" s="21"/>
      <c r="D156" s="21"/>
      <c r="E156" s="21"/>
      <c r="F156" s="21"/>
    </row>
    <row r="157" spans="2:6" ht="18.75">
      <c r="B157" s="21"/>
      <c r="C157" s="21"/>
      <c r="D157" s="21"/>
      <c r="E157" s="21"/>
      <c r="F157" s="21"/>
    </row>
    <row r="158" spans="2:6" ht="18.75">
      <c r="B158" s="21"/>
      <c r="C158" s="21"/>
      <c r="D158" s="21"/>
      <c r="E158" s="21"/>
      <c r="F158" s="21"/>
    </row>
    <row r="159" spans="2:6" ht="18.75">
      <c r="B159" s="21"/>
      <c r="C159" s="21"/>
      <c r="D159" s="21"/>
      <c r="E159" s="21"/>
      <c r="F159" s="21"/>
    </row>
    <row r="160" spans="2:6" ht="18.75">
      <c r="B160" s="21"/>
      <c r="C160" s="21"/>
      <c r="D160" s="21"/>
      <c r="E160" s="21"/>
      <c r="F160" s="21"/>
    </row>
    <row r="161" spans="2:6" ht="18.75">
      <c r="B161" s="21"/>
      <c r="C161" s="21"/>
      <c r="D161" s="21"/>
      <c r="E161" s="21"/>
      <c r="F161" s="21"/>
    </row>
    <row r="162" spans="2:6" ht="18.75">
      <c r="B162" s="21"/>
      <c r="C162" s="21"/>
      <c r="D162" s="21"/>
      <c r="E162" s="21"/>
      <c r="F162" s="21"/>
    </row>
    <row r="163" spans="2:6" ht="18.75">
      <c r="B163" s="21"/>
      <c r="C163" s="21"/>
      <c r="D163" s="21"/>
      <c r="E163" s="21"/>
      <c r="F163" s="21"/>
    </row>
    <row r="164" spans="2:6" ht="18.75">
      <c r="B164" s="21"/>
      <c r="C164" s="21"/>
      <c r="D164" s="21"/>
      <c r="E164" s="21"/>
      <c r="F164" s="21"/>
    </row>
    <row r="165" spans="2:6" ht="18.75">
      <c r="B165" s="21"/>
      <c r="C165" s="21"/>
      <c r="D165" s="21"/>
      <c r="E165" s="21"/>
      <c r="F165" s="21"/>
    </row>
    <row r="166" spans="2:6" ht="18.75">
      <c r="B166" s="21"/>
      <c r="C166" s="21"/>
      <c r="D166" s="21"/>
      <c r="E166" s="21"/>
      <c r="F166" s="21"/>
    </row>
    <row r="167" spans="2:6" ht="18.75">
      <c r="B167" s="21"/>
      <c r="C167" s="21"/>
      <c r="D167" s="21"/>
      <c r="E167" s="21"/>
      <c r="F167" s="21"/>
    </row>
    <row r="168" spans="2:6" ht="18.75">
      <c r="B168" s="21"/>
      <c r="C168" s="21"/>
      <c r="D168" s="21"/>
      <c r="E168" s="21"/>
      <c r="F168" s="21"/>
    </row>
    <row r="169" spans="2:6" ht="18.75">
      <c r="B169" s="21"/>
      <c r="C169" s="21"/>
      <c r="D169" s="21"/>
      <c r="E169" s="21"/>
      <c r="F169" s="21"/>
    </row>
    <row r="170" spans="2:6" ht="18.75">
      <c r="B170" s="21"/>
      <c r="C170" s="21"/>
      <c r="D170" s="21"/>
      <c r="E170" s="21"/>
      <c r="F170" s="21"/>
    </row>
  </sheetData>
  <mergeCells count="2">
    <mergeCell ref="C1:G3"/>
    <mergeCell ref="B4:E4"/>
  </mergeCells>
  <printOptions/>
  <pageMargins left="0.984251968503937" right="0" top="1.1811023622047245" bottom="0" header="0" footer="0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70"/>
  <sheetViews>
    <sheetView workbookViewId="0" topLeftCell="A1">
      <selection activeCell="I16" sqref="I16"/>
    </sheetView>
  </sheetViews>
  <sheetFormatPr defaultColWidth="9.00390625" defaultRowHeight="12.75"/>
  <cols>
    <col min="1" max="1" width="2.875" style="0" customWidth="1"/>
    <col min="2" max="2" width="74.125" style="0" customWidth="1"/>
    <col min="3" max="3" width="18.25390625" style="0" customWidth="1"/>
    <col min="4" max="4" width="17.125" style="0" hidden="1" customWidth="1"/>
    <col min="5" max="5" width="20.25390625" style="0" customWidth="1"/>
    <col min="6" max="6" width="16.25390625" style="0" hidden="1" customWidth="1"/>
    <col min="7" max="7" width="15.125" style="0" hidden="1" customWidth="1"/>
    <col min="8" max="8" width="12.75390625" style="0" customWidth="1"/>
    <col min="9" max="9" width="10.625" style="0" bestFit="1" customWidth="1"/>
  </cols>
  <sheetData>
    <row r="1" spans="2:7" ht="17.25" customHeight="1">
      <c r="B1" s="31" t="s">
        <v>65</v>
      </c>
      <c r="C1" s="57" t="s">
        <v>33</v>
      </c>
      <c r="D1" s="57"/>
      <c r="E1" s="57"/>
      <c r="F1" s="57"/>
      <c r="G1" s="57"/>
    </row>
    <row r="2" spans="2:7" ht="17.25" customHeight="1">
      <c r="B2" s="32" t="s">
        <v>34</v>
      </c>
      <c r="C2" s="57"/>
      <c r="D2" s="57"/>
      <c r="E2" s="57"/>
      <c r="F2" s="57"/>
      <c r="G2" s="57"/>
    </row>
    <row r="3" spans="3:7" ht="5.25" customHeight="1">
      <c r="C3" s="57"/>
      <c r="D3" s="57"/>
      <c r="E3" s="57"/>
      <c r="F3" s="57"/>
      <c r="G3" s="57"/>
    </row>
    <row r="4" spans="2:7" ht="18.75" customHeight="1">
      <c r="B4" s="58" t="s">
        <v>66</v>
      </c>
      <c r="C4" s="58"/>
      <c r="D4" s="58"/>
      <c r="E4" s="58"/>
      <c r="F4" s="3"/>
      <c r="G4" s="2"/>
    </row>
    <row r="5" spans="2:7" ht="10.5" customHeight="1">
      <c r="B5" s="6"/>
      <c r="C5" s="6"/>
      <c r="D5" s="6"/>
      <c r="E5" s="6"/>
      <c r="F5" s="6"/>
      <c r="G5" s="1"/>
    </row>
    <row r="6" spans="2:6" ht="12" customHeight="1">
      <c r="B6" s="7"/>
      <c r="C6" s="7"/>
      <c r="D6" s="7"/>
      <c r="E6" s="48" t="s">
        <v>60</v>
      </c>
      <c r="F6" s="8"/>
    </row>
    <row r="7" spans="2:7" ht="40.5" customHeight="1">
      <c r="B7" s="9" t="s">
        <v>9</v>
      </c>
      <c r="C7" s="9" t="s">
        <v>51</v>
      </c>
      <c r="D7" s="4" t="s">
        <v>29</v>
      </c>
      <c r="E7" s="9" t="s">
        <v>68</v>
      </c>
      <c r="F7" s="5" t="s">
        <v>30</v>
      </c>
      <c r="G7" s="26" t="s">
        <v>32</v>
      </c>
    </row>
    <row r="8" spans="2:7" ht="19.5">
      <c r="B8" s="10" t="s">
        <v>10</v>
      </c>
      <c r="C8" s="11"/>
      <c r="D8" s="11"/>
      <c r="E8" s="46"/>
      <c r="F8" s="24"/>
      <c r="G8" s="26"/>
    </row>
    <row r="9" spans="2:7" ht="19.5">
      <c r="B9" s="10" t="s">
        <v>27</v>
      </c>
      <c r="C9" s="12">
        <f>C10+C11</f>
        <v>44299808</v>
      </c>
      <c r="D9" s="12">
        <f>D10+D11</f>
        <v>0</v>
      </c>
      <c r="E9" s="12">
        <f>E10+E11</f>
        <v>9064087</v>
      </c>
      <c r="F9" s="12">
        <f>F10+F11</f>
        <v>8052493</v>
      </c>
      <c r="G9" s="27"/>
    </row>
    <row r="10" spans="2:7" ht="18.75">
      <c r="B10" s="13" t="s">
        <v>12</v>
      </c>
      <c r="C10" s="14">
        <v>28371930</v>
      </c>
      <c r="D10" s="14"/>
      <c r="E10" s="14">
        <v>5613934</v>
      </c>
      <c r="F10" s="25">
        <v>5279532</v>
      </c>
      <c r="G10" s="28">
        <f>E10/E29*100</f>
        <v>32.2</v>
      </c>
    </row>
    <row r="11" spans="2:10" ht="18.75">
      <c r="B11" s="13" t="s">
        <v>11</v>
      </c>
      <c r="C11" s="14">
        <v>15927878</v>
      </c>
      <c r="D11" s="14"/>
      <c r="E11" s="14">
        <v>3450153</v>
      </c>
      <c r="F11" s="25">
        <v>2772961</v>
      </c>
      <c r="G11" s="28">
        <f>E11/E29*100</f>
        <v>19.8</v>
      </c>
      <c r="H11" s="34"/>
      <c r="I11" s="35"/>
      <c r="J11" s="35"/>
    </row>
    <row r="12" spans="2:8" ht="36.75" customHeight="1">
      <c r="B12" s="13" t="s">
        <v>13</v>
      </c>
      <c r="C12" s="14">
        <v>3077882</v>
      </c>
      <c r="D12" s="14"/>
      <c r="E12" s="14">
        <v>716750</v>
      </c>
      <c r="F12" s="25">
        <v>866867</v>
      </c>
      <c r="G12" s="28">
        <f>E12/E29*100</f>
        <v>4.1</v>
      </c>
      <c r="H12" s="55"/>
    </row>
    <row r="13" spans="2:7" ht="18.75">
      <c r="B13" s="13" t="s">
        <v>0</v>
      </c>
      <c r="C13" s="14">
        <v>2026490</v>
      </c>
      <c r="D13" s="14"/>
      <c r="E13" s="14">
        <v>517757</v>
      </c>
      <c r="F13" s="25">
        <v>353450</v>
      </c>
      <c r="G13" s="28">
        <f>E13/E29*100</f>
        <v>3</v>
      </c>
    </row>
    <row r="14" spans="2:9" ht="18.75">
      <c r="B14" s="13" t="s">
        <v>1</v>
      </c>
      <c r="C14" s="14">
        <v>9636855</v>
      </c>
      <c r="D14" s="14"/>
      <c r="E14" s="14">
        <v>1491438</v>
      </c>
      <c r="F14" s="25">
        <v>1786951</v>
      </c>
      <c r="G14" s="28">
        <f>E14/E29*100</f>
        <v>8.6</v>
      </c>
      <c r="H14" s="43"/>
      <c r="I14" s="35"/>
    </row>
    <row r="15" spans="2:10" ht="40.5" customHeight="1">
      <c r="B15" s="13" t="s">
        <v>14</v>
      </c>
      <c r="C15" s="14">
        <v>518000</v>
      </c>
      <c r="D15" s="14"/>
      <c r="E15" s="14">
        <v>133617</v>
      </c>
      <c r="F15" s="25">
        <v>157656</v>
      </c>
      <c r="G15" s="28">
        <f>E15/E29*100</f>
        <v>0.8</v>
      </c>
      <c r="J15" s="33"/>
    </row>
    <row r="16" spans="2:7" ht="18.75">
      <c r="B16" s="13" t="s">
        <v>42</v>
      </c>
      <c r="C16" s="14">
        <v>139980</v>
      </c>
      <c r="D16" s="14"/>
      <c r="E16" s="14">
        <v>33728</v>
      </c>
      <c r="F16" s="25">
        <v>81319</v>
      </c>
      <c r="G16" s="28">
        <f>E16/E29*100</f>
        <v>0.2</v>
      </c>
    </row>
    <row r="17" spans="2:7" ht="37.5">
      <c r="B17" s="13" t="s">
        <v>36</v>
      </c>
      <c r="C17" s="14"/>
      <c r="D17" s="14"/>
      <c r="E17" s="14">
        <v>121</v>
      </c>
      <c r="F17" s="25"/>
      <c r="G17" s="28"/>
    </row>
    <row r="18" spans="2:9" ht="42" customHeight="1">
      <c r="B18" s="13" t="s">
        <v>15</v>
      </c>
      <c r="C18" s="15">
        <v>1144924</v>
      </c>
      <c r="D18" s="15"/>
      <c r="E18" s="15">
        <v>260342</v>
      </c>
      <c r="F18" s="25">
        <v>214570</v>
      </c>
      <c r="G18" s="28">
        <f>E18/E29*100</f>
        <v>1.5</v>
      </c>
      <c r="H18" s="45"/>
      <c r="I18" s="40"/>
    </row>
    <row r="19" spans="2:7" ht="26.25" customHeight="1">
      <c r="B19" s="13" t="s">
        <v>16</v>
      </c>
      <c r="C19" s="15">
        <v>157771</v>
      </c>
      <c r="D19" s="15"/>
      <c r="E19" s="15">
        <v>27577</v>
      </c>
      <c r="F19" s="25">
        <v>49588</v>
      </c>
      <c r="G19" s="28">
        <f>E19/E29*100</f>
        <v>0.2</v>
      </c>
    </row>
    <row r="20" spans="2:7" ht="39" customHeight="1">
      <c r="B20" s="13" t="s">
        <v>17</v>
      </c>
      <c r="C20" s="15">
        <v>185122</v>
      </c>
      <c r="D20" s="15"/>
      <c r="E20" s="15">
        <v>70412</v>
      </c>
      <c r="F20" s="25">
        <v>41738</v>
      </c>
      <c r="G20" s="28">
        <f>E20/E29*100</f>
        <v>0.4</v>
      </c>
    </row>
    <row r="21" spans="2:10" ht="37.5">
      <c r="B21" s="13" t="s">
        <v>18</v>
      </c>
      <c r="C21" s="15">
        <v>2033733</v>
      </c>
      <c r="D21" s="15"/>
      <c r="E21" s="15">
        <v>85174</v>
      </c>
      <c r="F21" s="25">
        <v>22180</v>
      </c>
      <c r="G21" s="28">
        <f>E21/E29*100</f>
        <v>0.5</v>
      </c>
      <c r="H21" s="39"/>
      <c r="I21" s="40"/>
      <c r="J21" s="33"/>
    </row>
    <row r="22" spans="2:7" ht="18.75">
      <c r="B22" s="13" t="s">
        <v>19</v>
      </c>
      <c r="C22" s="15">
        <v>3170</v>
      </c>
      <c r="D22" s="15"/>
      <c r="E22" s="15">
        <v>3713</v>
      </c>
      <c r="F22" s="25">
        <v>4709</v>
      </c>
      <c r="G22" s="28">
        <f>E22/E29*100</f>
        <v>0</v>
      </c>
    </row>
    <row r="23" spans="2:7" ht="18.75">
      <c r="B23" s="13" t="s">
        <v>20</v>
      </c>
      <c r="C23" s="15">
        <v>219462</v>
      </c>
      <c r="D23" s="15"/>
      <c r="E23" s="15">
        <v>30340</v>
      </c>
      <c r="F23" s="25">
        <v>23764</v>
      </c>
      <c r="G23" s="28">
        <f>E23/E29*100</f>
        <v>0.2</v>
      </c>
    </row>
    <row r="24" spans="2:9" ht="18.75">
      <c r="B24" s="13" t="s">
        <v>21</v>
      </c>
      <c r="C24" s="15">
        <v>352691</v>
      </c>
      <c r="D24" s="15"/>
      <c r="E24" s="15">
        <v>127847</v>
      </c>
      <c r="F24" s="25">
        <v>10292</v>
      </c>
      <c r="G24" s="28">
        <f>E24/E29*100</f>
        <v>0.7</v>
      </c>
      <c r="H24" s="39"/>
      <c r="I24" s="40"/>
    </row>
    <row r="25" spans="2:9" ht="19.5">
      <c r="B25" s="13" t="s">
        <v>31</v>
      </c>
      <c r="C25" s="17">
        <v>6558448</v>
      </c>
      <c r="D25" s="17"/>
      <c r="E25" s="17">
        <v>4859419</v>
      </c>
      <c r="F25" s="25">
        <v>2961053</v>
      </c>
      <c r="G25" s="28">
        <f>E25/E29*100</f>
        <v>27.9</v>
      </c>
      <c r="H25" s="36"/>
      <c r="I25" s="37"/>
    </row>
    <row r="26" spans="2:9" ht="17.25" customHeight="1">
      <c r="B26" s="44" t="s">
        <v>39</v>
      </c>
      <c r="C26" s="17"/>
      <c r="D26" s="17"/>
      <c r="E26" s="17"/>
      <c r="F26" s="25"/>
      <c r="G26" s="28"/>
      <c r="H26" s="37"/>
      <c r="I26" s="37"/>
    </row>
    <row r="27" spans="2:7" ht="18.75" customHeight="1">
      <c r="B27" s="44" t="s">
        <v>40</v>
      </c>
      <c r="C27" s="17">
        <v>565362</v>
      </c>
      <c r="D27" s="17"/>
      <c r="E27" s="17">
        <v>179888</v>
      </c>
      <c r="F27" s="25"/>
      <c r="G27" s="28">
        <f>E27/E29*100</f>
        <v>1</v>
      </c>
    </row>
    <row r="28" spans="2:7" ht="25.5" customHeight="1">
      <c r="B28" s="44" t="s">
        <v>41</v>
      </c>
      <c r="C28" s="17">
        <v>3241199</v>
      </c>
      <c r="D28" s="17"/>
      <c r="E28" s="17">
        <v>1314253</v>
      </c>
      <c r="F28" s="25"/>
      <c r="G28" s="28"/>
    </row>
    <row r="29" spans="2:7" ht="19.5" customHeight="1">
      <c r="B29" s="18" t="s">
        <v>2</v>
      </c>
      <c r="C29" s="19">
        <f>C9+C12+C13+C14+C15+C16+C18+C19+C20+C21+C22+C23+C24+C25</f>
        <v>70354336</v>
      </c>
      <c r="D29" s="23">
        <f>SUM(D10:D28)</f>
        <v>0</v>
      </c>
      <c r="E29" s="19">
        <f>E9+E12+E13+E14+E15+E16+E18+E19+E20+E21+E22+E23+E24+E25+E17</f>
        <v>17422322</v>
      </c>
      <c r="F29" s="23">
        <f>SUM(F10:F28)</f>
        <v>14626630</v>
      </c>
      <c r="G29" s="30">
        <f>E29/E29*100</f>
        <v>100</v>
      </c>
    </row>
    <row r="30" spans="2:7" ht="18.75">
      <c r="B30" s="20" t="s">
        <v>3</v>
      </c>
      <c r="C30" s="14"/>
      <c r="D30" s="14"/>
      <c r="E30" s="14"/>
      <c r="F30" s="10"/>
      <c r="G30" s="29"/>
    </row>
    <row r="31" spans="2:9" ht="18.75">
      <c r="B31" s="13" t="s">
        <v>22</v>
      </c>
      <c r="C31" s="14">
        <v>5896598</v>
      </c>
      <c r="D31" s="14"/>
      <c r="E31" s="14">
        <v>793351</v>
      </c>
      <c r="F31" s="25">
        <v>111814</v>
      </c>
      <c r="G31" s="28">
        <f>E31/E45*100</f>
        <v>6.6</v>
      </c>
      <c r="H31" s="34"/>
      <c r="I31" s="35"/>
    </row>
    <row r="32" spans="2:9" ht="18.75">
      <c r="B32" s="13" t="s">
        <v>23</v>
      </c>
      <c r="C32" s="14">
        <v>30001</v>
      </c>
      <c r="D32" s="14"/>
      <c r="E32" s="14">
        <v>4180</v>
      </c>
      <c r="F32" s="25">
        <v>107</v>
      </c>
      <c r="G32" s="28"/>
      <c r="H32" s="34"/>
      <c r="I32" s="35"/>
    </row>
    <row r="33" spans="2:9" ht="39" customHeight="1">
      <c r="B33" s="13" t="s">
        <v>24</v>
      </c>
      <c r="C33" s="14">
        <v>403771</v>
      </c>
      <c r="D33" s="14"/>
      <c r="E33" s="14">
        <v>59298</v>
      </c>
      <c r="F33" s="25">
        <v>608573</v>
      </c>
      <c r="G33" s="28">
        <f>E33/E45*100</f>
        <v>0.5</v>
      </c>
      <c r="H33" s="34"/>
      <c r="I33" s="35"/>
    </row>
    <row r="34" spans="2:9" ht="18.75">
      <c r="B34" s="13" t="s">
        <v>25</v>
      </c>
      <c r="C34" s="14">
        <v>17350525</v>
      </c>
      <c r="D34" s="14"/>
      <c r="E34" s="14">
        <v>2440624</v>
      </c>
      <c r="F34" s="25">
        <v>2685304</v>
      </c>
      <c r="G34" s="28">
        <f>E34/E45*100</f>
        <v>20.4</v>
      </c>
      <c r="H34" s="34"/>
      <c r="I34" s="35"/>
    </row>
    <row r="35" spans="2:9" ht="18.75">
      <c r="B35" s="13" t="s">
        <v>4</v>
      </c>
      <c r="C35" s="14">
        <v>5479565</v>
      </c>
      <c r="D35" s="14"/>
      <c r="E35" s="14">
        <v>720135</v>
      </c>
      <c r="F35" s="25">
        <v>1129669</v>
      </c>
      <c r="G35" s="28">
        <f>E35/E45*100</f>
        <v>6</v>
      </c>
      <c r="H35" s="34"/>
      <c r="I35" s="35"/>
    </row>
    <row r="36" spans="2:9" ht="18.75">
      <c r="B36" s="13" t="s">
        <v>26</v>
      </c>
      <c r="C36" s="14">
        <v>38349</v>
      </c>
      <c r="D36" s="14"/>
      <c r="E36" s="14">
        <v>6458</v>
      </c>
      <c r="F36" s="25">
        <v>21941</v>
      </c>
      <c r="G36" s="28">
        <f>E36/E45*100</f>
        <v>0.1</v>
      </c>
      <c r="H36" s="34"/>
      <c r="I36" s="35"/>
    </row>
    <row r="37" spans="2:10" ht="18.75">
      <c r="B37" s="13" t="s">
        <v>5</v>
      </c>
      <c r="C37" s="14">
        <v>20690499</v>
      </c>
      <c r="D37" s="14"/>
      <c r="E37" s="14">
        <v>3661113</v>
      </c>
      <c r="F37" s="25">
        <v>1486552</v>
      </c>
      <c r="G37" s="28">
        <f>E37/E45*100</f>
        <v>30.6</v>
      </c>
      <c r="H37" s="34"/>
      <c r="I37" s="35"/>
      <c r="J37" s="35"/>
    </row>
    <row r="38" spans="2:10" ht="18.75">
      <c r="B38" s="13" t="s">
        <v>49</v>
      </c>
      <c r="C38" s="14">
        <v>3578778</v>
      </c>
      <c r="D38" s="14"/>
      <c r="E38" s="14">
        <v>638331</v>
      </c>
      <c r="F38" s="25">
        <v>352654</v>
      </c>
      <c r="G38" s="28">
        <f>E38/E45*100</f>
        <v>5.3</v>
      </c>
      <c r="H38" s="34"/>
      <c r="I38" s="35"/>
      <c r="J38" s="35"/>
    </row>
    <row r="39" spans="2:10" ht="18" customHeight="1">
      <c r="B39" s="13" t="s">
        <v>45</v>
      </c>
      <c r="C39" s="14">
        <v>11584664</v>
      </c>
      <c r="D39" s="14"/>
      <c r="E39" s="14">
        <v>1918660</v>
      </c>
      <c r="F39" s="25">
        <v>2211396</v>
      </c>
      <c r="G39" s="28">
        <f>E39/E45*100</f>
        <v>16</v>
      </c>
      <c r="H39" s="34"/>
      <c r="I39" s="35"/>
      <c r="J39" s="35"/>
    </row>
    <row r="40" spans="2:10" ht="18.75" customHeight="1">
      <c r="B40" s="13" t="s">
        <v>6</v>
      </c>
      <c r="C40" s="14">
        <v>8042948</v>
      </c>
      <c r="D40" s="14"/>
      <c r="E40" s="14">
        <v>1471649</v>
      </c>
      <c r="F40" s="25">
        <v>318407</v>
      </c>
      <c r="G40" s="28">
        <f>E40/E45*100</f>
        <v>12.3</v>
      </c>
      <c r="H40" s="34"/>
      <c r="I40" s="35"/>
      <c r="J40" s="35"/>
    </row>
    <row r="41" spans="2:10" ht="18.75" customHeight="1">
      <c r="B41" s="13" t="s">
        <v>46</v>
      </c>
      <c r="C41" s="14">
        <v>1080605</v>
      </c>
      <c r="D41" s="14"/>
      <c r="E41" s="14">
        <v>143840</v>
      </c>
      <c r="F41" s="25"/>
      <c r="G41" s="28"/>
      <c r="H41" s="35"/>
      <c r="I41" s="35"/>
      <c r="J41" s="35"/>
    </row>
    <row r="42" spans="2:10" ht="18.75" customHeight="1">
      <c r="B42" s="13" t="s">
        <v>47</v>
      </c>
      <c r="C42" s="14">
        <v>218688</v>
      </c>
      <c r="D42" s="14"/>
      <c r="E42" s="14">
        <v>40917</v>
      </c>
      <c r="F42" s="25"/>
      <c r="G42" s="28"/>
      <c r="H42" s="35"/>
      <c r="I42" s="35"/>
      <c r="J42" s="35"/>
    </row>
    <row r="43" spans="2:10" ht="39.75" customHeight="1">
      <c r="B43" s="13" t="s">
        <v>48</v>
      </c>
      <c r="C43" s="14">
        <v>769868</v>
      </c>
      <c r="D43" s="14"/>
      <c r="E43" s="14">
        <v>78420</v>
      </c>
      <c r="F43" s="25"/>
      <c r="G43" s="28"/>
      <c r="H43" s="35"/>
      <c r="I43" s="35"/>
      <c r="J43" s="35"/>
    </row>
    <row r="44" spans="2:10" ht="18.75" hidden="1">
      <c r="B44" s="13"/>
      <c r="C44" s="14"/>
      <c r="D44" s="14"/>
      <c r="E44" s="14"/>
      <c r="F44" s="25">
        <v>6038088</v>
      </c>
      <c r="G44" s="28"/>
      <c r="I44" s="35"/>
      <c r="J44" s="35"/>
    </row>
    <row r="45" spans="2:9" ht="19.5" customHeight="1">
      <c r="B45" s="18" t="s">
        <v>7</v>
      </c>
      <c r="C45" s="19">
        <f>SUM(C31:C44)</f>
        <v>75164859</v>
      </c>
      <c r="D45" s="19">
        <f>SUM(D31:D44)</f>
        <v>0</v>
      </c>
      <c r="E45" s="19">
        <f>SUM(E31:E44)</f>
        <v>11976976</v>
      </c>
      <c r="F45" s="19">
        <f>SUM(F31:F44)</f>
        <v>14964505</v>
      </c>
      <c r="G45" s="30">
        <f>E45/E45*100</f>
        <v>100</v>
      </c>
      <c r="I45" s="38"/>
    </row>
    <row r="46" spans="2:9" ht="39.75" customHeight="1">
      <c r="B46" s="41" t="s">
        <v>8</v>
      </c>
      <c r="C46" s="16">
        <f>SUM(C29-C45)</f>
        <v>-4810523</v>
      </c>
      <c r="D46" s="16">
        <f>SUM(D29-D45)</f>
        <v>0</v>
      </c>
      <c r="E46" s="16">
        <f>SUM(E29-E45)</f>
        <v>5445346</v>
      </c>
      <c r="F46" s="16">
        <f>SUM(F29-F45)</f>
        <v>-337875</v>
      </c>
      <c r="G46" s="10"/>
      <c r="I46" s="38"/>
    </row>
    <row r="47" spans="2:6" ht="13.5" customHeight="1">
      <c r="B47" s="21"/>
      <c r="C47" s="21"/>
      <c r="D47" s="21"/>
      <c r="E47" s="21"/>
      <c r="F47" s="21"/>
    </row>
    <row r="48" spans="2:6" ht="40.5" customHeight="1">
      <c r="B48" s="49" t="s">
        <v>38</v>
      </c>
      <c r="C48" s="50"/>
      <c r="D48" s="50"/>
      <c r="E48" s="53" t="s">
        <v>35</v>
      </c>
      <c r="F48" s="21"/>
    </row>
    <row r="49" spans="2:6" ht="12.75" customHeight="1">
      <c r="B49" s="22"/>
      <c r="C49" s="21"/>
      <c r="D49" s="21"/>
      <c r="E49" s="21"/>
      <c r="F49" s="21"/>
    </row>
    <row r="50" spans="2:6" ht="18.75">
      <c r="B50" s="51" t="s">
        <v>67</v>
      </c>
      <c r="C50" s="21"/>
      <c r="D50" s="21"/>
      <c r="E50" s="21"/>
      <c r="F50" s="21"/>
    </row>
    <row r="51" spans="2:6" ht="15.75" customHeight="1">
      <c r="B51" s="52" t="s">
        <v>44</v>
      </c>
      <c r="C51" s="21"/>
      <c r="D51" s="21"/>
      <c r="E51" s="21"/>
      <c r="F51" s="21"/>
    </row>
    <row r="52" spans="2:6" ht="18.75">
      <c r="B52" s="21"/>
      <c r="C52" s="21"/>
      <c r="D52" s="21"/>
      <c r="E52" s="21"/>
      <c r="F52" s="21"/>
    </row>
    <row r="53" spans="2:6" ht="18.75">
      <c r="B53" s="21"/>
      <c r="C53" s="21"/>
      <c r="D53" s="21"/>
      <c r="E53" s="21"/>
      <c r="F53" s="21"/>
    </row>
    <row r="54" spans="2:6" ht="18.75">
      <c r="B54" s="21"/>
      <c r="C54" s="21"/>
      <c r="D54" s="21"/>
      <c r="E54" s="21"/>
      <c r="F54" s="21"/>
    </row>
    <row r="55" spans="2:6" ht="18.75">
      <c r="B55" s="21"/>
      <c r="C55" s="21"/>
      <c r="D55" s="21"/>
      <c r="E55" s="21"/>
      <c r="F55" s="21"/>
    </row>
    <row r="56" spans="2:6" ht="18.75">
      <c r="B56" s="21"/>
      <c r="C56" s="21"/>
      <c r="D56" s="21"/>
      <c r="E56" s="21"/>
      <c r="F56" s="21"/>
    </row>
    <row r="57" spans="2:6" ht="18.75">
      <c r="B57" s="21"/>
      <c r="C57" s="21"/>
      <c r="D57" s="21"/>
      <c r="E57" s="21"/>
      <c r="F57" s="21"/>
    </row>
    <row r="58" spans="2:6" ht="18.75">
      <c r="B58" s="21"/>
      <c r="C58" s="21"/>
      <c r="D58" s="21"/>
      <c r="E58" s="21"/>
      <c r="F58" s="21"/>
    </row>
    <row r="59" spans="2:6" ht="18.75">
      <c r="B59" s="21"/>
      <c r="C59" s="21"/>
      <c r="D59" s="21"/>
      <c r="E59" s="21"/>
      <c r="F59" s="21"/>
    </row>
    <row r="60" spans="2:6" ht="18.75">
      <c r="B60" s="21"/>
      <c r="C60" s="21"/>
      <c r="D60" s="21"/>
      <c r="E60" s="21"/>
      <c r="F60" s="21"/>
    </row>
    <row r="61" spans="2:6" ht="18.75">
      <c r="B61" s="21"/>
      <c r="C61" s="21"/>
      <c r="D61" s="21"/>
      <c r="E61" s="21"/>
      <c r="F61" s="21"/>
    </row>
    <row r="62" spans="2:6" ht="18.75">
      <c r="B62" s="21"/>
      <c r="C62" s="21"/>
      <c r="D62" s="21"/>
      <c r="E62" s="21"/>
      <c r="F62" s="21"/>
    </row>
    <row r="63" spans="2:6" ht="18.75">
      <c r="B63" s="21"/>
      <c r="C63" s="21"/>
      <c r="D63" s="21"/>
      <c r="E63" s="21"/>
      <c r="F63" s="21"/>
    </row>
    <row r="64" spans="2:6" ht="18.75">
      <c r="B64" s="21"/>
      <c r="C64" s="21"/>
      <c r="D64" s="21"/>
      <c r="E64" s="21"/>
      <c r="F64" s="21"/>
    </row>
    <row r="65" spans="2:6" ht="18.75">
      <c r="B65" s="21"/>
      <c r="C65" s="21"/>
      <c r="D65" s="21"/>
      <c r="E65" s="21"/>
      <c r="F65" s="21"/>
    </row>
    <row r="66" spans="2:6" ht="18.75">
      <c r="B66" s="21"/>
      <c r="C66" s="21"/>
      <c r="D66" s="21"/>
      <c r="E66" s="21"/>
      <c r="F66" s="21"/>
    </row>
    <row r="67" spans="2:6" ht="18.75">
      <c r="B67" s="21"/>
      <c r="C67" s="21"/>
      <c r="D67" s="21"/>
      <c r="E67" s="21"/>
      <c r="F67" s="21"/>
    </row>
    <row r="68" spans="2:6" ht="18.75">
      <c r="B68" s="21"/>
      <c r="C68" s="21"/>
      <c r="D68" s="21"/>
      <c r="E68" s="21"/>
      <c r="F68" s="21"/>
    </row>
    <row r="69" spans="2:6" ht="18.75">
      <c r="B69" s="21"/>
      <c r="C69" s="21"/>
      <c r="D69" s="21"/>
      <c r="E69" s="21"/>
      <c r="F69" s="21"/>
    </row>
    <row r="70" spans="2:6" ht="18.75">
      <c r="B70" s="21"/>
      <c r="C70" s="21"/>
      <c r="D70" s="21"/>
      <c r="E70" s="21"/>
      <c r="F70" s="21"/>
    </row>
    <row r="71" spans="2:6" ht="18.75">
      <c r="B71" s="21"/>
      <c r="C71" s="21"/>
      <c r="D71" s="21"/>
      <c r="E71" s="21"/>
      <c r="F71" s="21"/>
    </row>
    <row r="72" spans="2:6" ht="18.75">
      <c r="B72" s="21"/>
      <c r="C72" s="21"/>
      <c r="D72" s="21"/>
      <c r="E72" s="21"/>
      <c r="F72" s="21"/>
    </row>
    <row r="73" spans="2:6" ht="18.75">
      <c r="B73" s="21"/>
      <c r="C73" s="21"/>
      <c r="D73" s="21"/>
      <c r="E73" s="21"/>
      <c r="F73" s="21"/>
    </row>
    <row r="74" spans="2:6" ht="18.75">
      <c r="B74" s="21"/>
      <c r="C74" s="21"/>
      <c r="D74" s="21"/>
      <c r="E74" s="21"/>
      <c r="F74" s="21"/>
    </row>
    <row r="75" spans="2:6" ht="18.75">
      <c r="B75" s="21"/>
      <c r="C75" s="21"/>
      <c r="D75" s="21"/>
      <c r="E75" s="21"/>
      <c r="F75" s="21"/>
    </row>
    <row r="76" spans="2:6" ht="18.75">
      <c r="B76" s="21"/>
      <c r="C76" s="21"/>
      <c r="D76" s="21"/>
      <c r="E76" s="21"/>
      <c r="F76" s="21"/>
    </row>
    <row r="77" spans="2:6" ht="18.75">
      <c r="B77" s="21"/>
      <c r="C77" s="21"/>
      <c r="D77" s="21"/>
      <c r="E77" s="21"/>
      <c r="F77" s="21"/>
    </row>
    <row r="78" spans="2:6" ht="18.75">
      <c r="B78" s="21"/>
      <c r="C78" s="21"/>
      <c r="D78" s="21"/>
      <c r="E78" s="21"/>
      <c r="F78" s="21"/>
    </row>
    <row r="79" spans="2:6" ht="18.75">
      <c r="B79" s="21"/>
      <c r="C79" s="21"/>
      <c r="D79" s="21"/>
      <c r="E79" s="21"/>
      <c r="F79" s="21"/>
    </row>
    <row r="80" spans="2:6" ht="18.75">
      <c r="B80" s="21"/>
      <c r="C80" s="21"/>
      <c r="D80" s="21"/>
      <c r="E80" s="21"/>
      <c r="F80" s="21"/>
    </row>
    <row r="81" spans="2:6" ht="18.75">
      <c r="B81" s="21"/>
      <c r="C81" s="21"/>
      <c r="D81" s="21"/>
      <c r="E81" s="21"/>
      <c r="F81" s="21"/>
    </row>
    <row r="82" spans="2:6" ht="18.75">
      <c r="B82" s="21"/>
      <c r="C82" s="21"/>
      <c r="D82" s="21"/>
      <c r="E82" s="21"/>
      <c r="F82" s="21"/>
    </row>
    <row r="83" spans="2:6" ht="18.75">
      <c r="B83" s="21"/>
      <c r="C83" s="21"/>
      <c r="D83" s="21"/>
      <c r="E83" s="21"/>
      <c r="F83" s="21"/>
    </row>
    <row r="84" spans="2:6" ht="18.75">
      <c r="B84" s="21"/>
      <c r="C84" s="21"/>
      <c r="D84" s="21"/>
      <c r="E84" s="21"/>
      <c r="F84" s="21"/>
    </row>
    <row r="85" spans="2:6" ht="18.75">
      <c r="B85" s="21"/>
      <c r="C85" s="21"/>
      <c r="D85" s="21"/>
      <c r="E85" s="21"/>
      <c r="F85" s="21"/>
    </row>
    <row r="86" spans="2:6" ht="18.75">
      <c r="B86" s="21"/>
      <c r="C86" s="21"/>
      <c r="D86" s="21"/>
      <c r="E86" s="21"/>
      <c r="F86" s="21"/>
    </row>
    <row r="87" spans="2:6" ht="18.75">
      <c r="B87" s="21"/>
      <c r="C87" s="21"/>
      <c r="D87" s="21"/>
      <c r="E87" s="21"/>
      <c r="F87" s="21"/>
    </row>
    <row r="88" spans="2:6" ht="18.75">
      <c r="B88" s="21"/>
      <c r="C88" s="21"/>
      <c r="D88" s="21"/>
      <c r="E88" s="21"/>
      <c r="F88" s="21"/>
    </row>
    <row r="89" spans="2:6" ht="18.75">
      <c r="B89" s="21"/>
      <c r="C89" s="21"/>
      <c r="D89" s="21"/>
      <c r="E89" s="21"/>
      <c r="F89" s="21"/>
    </row>
    <row r="90" spans="2:6" ht="18.75">
      <c r="B90" s="21"/>
      <c r="C90" s="21"/>
      <c r="D90" s="21"/>
      <c r="E90" s="21"/>
      <c r="F90" s="21"/>
    </row>
    <row r="91" spans="2:6" ht="18.75">
      <c r="B91" s="21"/>
      <c r="C91" s="21"/>
      <c r="D91" s="21"/>
      <c r="E91" s="21"/>
      <c r="F91" s="21"/>
    </row>
    <row r="92" spans="2:6" ht="18.75">
      <c r="B92" s="21"/>
      <c r="C92" s="21"/>
      <c r="D92" s="21"/>
      <c r="E92" s="21"/>
      <c r="F92" s="21"/>
    </row>
    <row r="93" spans="2:6" ht="18.75">
      <c r="B93" s="21"/>
      <c r="C93" s="21"/>
      <c r="D93" s="21"/>
      <c r="E93" s="21"/>
      <c r="F93" s="21"/>
    </row>
    <row r="94" spans="2:6" ht="18.75">
      <c r="B94" s="21"/>
      <c r="C94" s="21"/>
      <c r="D94" s="21"/>
      <c r="E94" s="21"/>
      <c r="F94" s="21"/>
    </row>
    <row r="95" spans="2:6" ht="18.75">
      <c r="B95" s="21"/>
      <c r="C95" s="21"/>
      <c r="D95" s="21"/>
      <c r="E95" s="21"/>
      <c r="F95" s="21"/>
    </row>
    <row r="96" spans="2:6" ht="18.75">
      <c r="B96" s="21"/>
      <c r="C96" s="21"/>
      <c r="D96" s="21"/>
      <c r="E96" s="21"/>
      <c r="F96" s="21"/>
    </row>
    <row r="97" spans="2:6" ht="18.75">
      <c r="B97" s="21"/>
      <c r="C97" s="21"/>
      <c r="D97" s="21"/>
      <c r="E97" s="21"/>
      <c r="F97" s="21"/>
    </row>
    <row r="98" spans="2:6" ht="18.75">
      <c r="B98" s="21"/>
      <c r="C98" s="21"/>
      <c r="D98" s="21"/>
      <c r="E98" s="21"/>
      <c r="F98" s="21"/>
    </row>
    <row r="99" spans="2:6" ht="18.75">
      <c r="B99" s="21"/>
      <c r="C99" s="21"/>
      <c r="D99" s="21"/>
      <c r="E99" s="21"/>
      <c r="F99" s="21"/>
    </row>
    <row r="100" spans="2:6" ht="18.75">
      <c r="B100" s="21"/>
      <c r="C100" s="21"/>
      <c r="D100" s="21"/>
      <c r="E100" s="21"/>
      <c r="F100" s="21"/>
    </row>
    <row r="101" spans="2:6" ht="18.75">
      <c r="B101" s="21"/>
      <c r="C101" s="21"/>
      <c r="D101" s="21"/>
      <c r="E101" s="21"/>
      <c r="F101" s="21"/>
    </row>
    <row r="102" spans="2:6" ht="18.75">
      <c r="B102" s="21"/>
      <c r="C102" s="21"/>
      <c r="D102" s="21"/>
      <c r="E102" s="21"/>
      <c r="F102" s="21"/>
    </row>
    <row r="103" spans="2:6" ht="18.75">
      <c r="B103" s="21"/>
      <c r="C103" s="21"/>
      <c r="D103" s="21"/>
      <c r="E103" s="21"/>
      <c r="F103" s="21"/>
    </row>
    <row r="104" spans="2:6" ht="18.75">
      <c r="B104" s="21"/>
      <c r="C104" s="21"/>
      <c r="D104" s="21"/>
      <c r="E104" s="21"/>
      <c r="F104" s="21"/>
    </row>
    <row r="105" spans="2:6" ht="18.75">
      <c r="B105" s="21"/>
      <c r="C105" s="21"/>
      <c r="D105" s="21"/>
      <c r="E105" s="21"/>
      <c r="F105" s="21"/>
    </row>
    <row r="106" spans="2:6" ht="18.75">
      <c r="B106" s="21"/>
      <c r="C106" s="21"/>
      <c r="D106" s="21"/>
      <c r="E106" s="21"/>
      <c r="F106" s="21"/>
    </row>
    <row r="107" spans="2:6" ht="18.75">
      <c r="B107" s="21"/>
      <c r="C107" s="21"/>
      <c r="D107" s="21"/>
      <c r="E107" s="21"/>
      <c r="F107" s="21"/>
    </row>
    <row r="108" spans="2:6" ht="18.75">
      <c r="B108" s="21"/>
      <c r="C108" s="21"/>
      <c r="D108" s="21"/>
      <c r="E108" s="21"/>
      <c r="F108" s="21"/>
    </row>
    <row r="109" spans="2:6" ht="18.75">
      <c r="B109" s="21"/>
      <c r="C109" s="21"/>
      <c r="D109" s="21"/>
      <c r="E109" s="21"/>
      <c r="F109" s="21"/>
    </row>
    <row r="110" spans="2:6" ht="18.75">
      <c r="B110" s="21"/>
      <c r="C110" s="21"/>
      <c r="D110" s="21"/>
      <c r="E110" s="21"/>
      <c r="F110" s="21"/>
    </row>
    <row r="111" spans="2:6" ht="18.75">
      <c r="B111" s="21"/>
      <c r="C111" s="21"/>
      <c r="D111" s="21"/>
      <c r="E111" s="21"/>
      <c r="F111" s="21"/>
    </row>
    <row r="112" spans="2:6" ht="18.75">
      <c r="B112" s="21"/>
      <c r="C112" s="21"/>
      <c r="D112" s="21"/>
      <c r="E112" s="21"/>
      <c r="F112" s="21"/>
    </row>
    <row r="113" spans="2:6" ht="18.75">
      <c r="B113" s="21"/>
      <c r="C113" s="21"/>
      <c r="D113" s="21"/>
      <c r="E113" s="21"/>
      <c r="F113" s="21"/>
    </row>
    <row r="114" spans="2:6" ht="18.75">
      <c r="B114" s="21"/>
      <c r="C114" s="21"/>
      <c r="D114" s="21"/>
      <c r="E114" s="21"/>
      <c r="F114" s="21"/>
    </row>
    <row r="115" spans="2:6" ht="18.75">
      <c r="B115" s="21"/>
      <c r="C115" s="21"/>
      <c r="D115" s="21"/>
      <c r="E115" s="21"/>
      <c r="F115" s="21"/>
    </row>
    <row r="116" spans="2:6" ht="18.75">
      <c r="B116" s="21"/>
      <c r="C116" s="21"/>
      <c r="D116" s="21"/>
      <c r="E116" s="21"/>
      <c r="F116" s="21"/>
    </row>
    <row r="117" spans="2:6" ht="18.75">
      <c r="B117" s="21"/>
      <c r="C117" s="21"/>
      <c r="D117" s="21"/>
      <c r="E117" s="21"/>
      <c r="F117" s="21"/>
    </row>
    <row r="118" spans="2:6" ht="18.75">
      <c r="B118" s="21"/>
      <c r="C118" s="21"/>
      <c r="D118" s="21"/>
      <c r="E118" s="21"/>
      <c r="F118" s="21"/>
    </row>
    <row r="119" spans="2:6" ht="18.75">
      <c r="B119" s="21"/>
      <c r="C119" s="21"/>
      <c r="D119" s="21"/>
      <c r="E119" s="21"/>
      <c r="F119" s="21"/>
    </row>
    <row r="120" spans="2:6" ht="18.75">
      <c r="B120" s="21"/>
      <c r="C120" s="21"/>
      <c r="D120" s="21"/>
      <c r="E120" s="21"/>
      <c r="F120" s="21"/>
    </row>
    <row r="121" spans="2:6" ht="18.75">
      <c r="B121" s="21"/>
      <c r="C121" s="21"/>
      <c r="D121" s="21"/>
      <c r="E121" s="21"/>
      <c r="F121" s="21"/>
    </row>
    <row r="122" spans="2:6" ht="18.75">
      <c r="B122" s="21"/>
      <c r="C122" s="21"/>
      <c r="D122" s="21"/>
      <c r="E122" s="21"/>
      <c r="F122" s="21"/>
    </row>
    <row r="123" spans="2:6" ht="18.75">
      <c r="B123" s="21"/>
      <c r="C123" s="21"/>
      <c r="D123" s="21"/>
      <c r="E123" s="21"/>
      <c r="F123" s="21"/>
    </row>
    <row r="124" spans="2:6" ht="18.75">
      <c r="B124" s="21"/>
      <c r="C124" s="21"/>
      <c r="D124" s="21"/>
      <c r="E124" s="21"/>
      <c r="F124" s="21"/>
    </row>
    <row r="125" spans="2:6" ht="18.75">
      <c r="B125" s="21"/>
      <c r="C125" s="21"/>
      <c r="D125" s="21"/>
      <c r="E125" s="21"/>
      <c r="F125" s="21"/>
    </row>
    <row r="126" spans="2:6" ht="18.75">
      <c r="B126" s="21"/>
      <c r="C126" s="21"/>
      <c r="D126" s="21"/>
      <c r="E126" s="21"/>
      <c r="F126" s="21"/>
    </row>
    <row r="127" spans="2:6" ht="18.75">
      <c r="B127" s="21"/>
      <c r="C127" s="21"/>
      <c r="D127" s="21"/>
      <c r="E127" s="21"/>
      <c r="F127" s="21"/>
    </row>
    <row r="128" spans="2:6" ht="18.75">
      <c r="B128" s="21"/>
      <c r="C128" s="21"/>
      <c r="D128" s="21"/>
      <c r="E128" s="21"/>
      <c r="F128" s="21"/>
    </row>
    <row r="129" spans="2:6" ht="18.75">
      <c r="B129" s="21"/>
      <c r="C129" s="21"/>
      <c r="D129" s="21"/>
      <c r="E129" s="21"/>
      <c r="F129" s="21"/>
    </row>
    <row r="130" spans="2:6" ht="18.75">
      <c r="B130" s="21"/>
      <c r="C130" s="21"/>
      <c r="D130" s="21"/>
      <c r="E130" s="21"/>
      <c r="F130" s="21"/>
    </row>
    <row r="131" spans="2:6" ht="18.75">
      <c r="B131" s="21"/>
      <c r="C131" s="21"/>
      <c r="D131" s="21"/>
      <c r="E131" s="21"/>
      <c r="F131" s="21"/>
    </row>
    <row r="132" spans="2:6" ht="18.75">
      <c r="B132" s="21"/>
      <c r="C132" s="21"/>
      <c r="D132" s="21"/>
      <c r="E132" s="21"/>
      <c r="F132" s="21"/>
    </row>
    <row r="133" spans="2:6" ht="18.75">
      <c r="B133" s="21"/>
      <c r="C133" s="21"/>
      <c r="D133" s="21"/>
      <c r="E133" s="21"/>
      <c r="F133" s="21"/>
    </row>
    <row r="134" spans="2:6" ht="18.75">
      <c r="B134" s="21"/>
      <c r="C134" s="21"/>
      <c r="D134" s="21"/>
      <c r="E134" s="21"/>
      <c r="F134" s="21"/>
    </row>
    <row r="135" spans="2:6" ht="18.75">
      <c r="B135" s="21"/>
      <c r="C135" s="21"/>
      <c r="D135" s="21"/>
      <c r="E135" s="21"/>
      <c r="F135" s="21"/>
    </row>
    <row r="136" spans="2:6" ht="18.75">
      <c r="B136" s="21"/>
      <c r="C136" s="21"/>
      <c r="D136" s="21"/>
      <c r="E136" s="21"/>
      <c r="F136" s="21"/>
    </row>
    <row r="137" spans="2:6" ht="18.75">
      <c r="B137" s="21"/>
      <c r="C137" s="21"/>
      <c r="D137" s="21"/>
      <c r="E137" s="21"/>
      <c r="F137" s="21"/>
    </row>
    <row r="138" spans="2:6" ht="18.75">
      <c r="B138" s="21"/>
      <c r="C138" s="21"/>
      <c r="D138" s="21"/>
      <c r="E138" s="21"/>
      <c r="F138" s="21"/>
    </row>
    <row r="139" spans="2:6" ht="18.75">
      <c r="B139" s="21"/>
      <c r="C139" s="21"/>
      <c r="D139" s="21"/>
      <c r="E139" s="21"/>
      <c r="F139" s="21"/>
    </row>
    <row r="140" spans="2:6" ht="18.75">
      <c r="B140" s="21"/>
      <c r="C140" s="21"/>
      <c r="D140" s="21"/>
      <c r="E140" s="21"/>
      <c r="F140" s="21"/>
    </row>
    <row r="141" spans="2:6" ht="18.75">
      <c r="B141" s="21"/>
      <c r="C141" s="21"/>
      <c r="D141" s="21"/>
      <c r="E141" s="21"/>
      <c r="F141" s="21"/>
    </row>
    <row r="142" spans="2:6" ht="18.75">
      <c r="B142" s="21"/>
      <c r="C142" s="21"/>
      <c r="D142" s="21"/>
      <c r="E142" s="21"/>
      <c r="F142" s="21"/>
    </row>
    <row r="143" spans="2:6" ht="18.75">
      <c r="B143" s="21"/>
      <c r="C143" s="21"/>
      <c r="D143" s="21"/>
      <c r="E143" s="21"/>
      <c r="F143" s="21"/>
    </row>
    <row r="144" spans="2:6" ht="18.75">
      <c r="B144" s="21"/>
      <c r="C144" s="21"/>
      <c r="D144" s="21"/>
      <c r="E144" s="21"/>
      <c r="F144" s="21"/>
    </row>
    <row r="145" spans="2:6" ht="18.75">
      <c r="B145" s="21"/>
      <c r="C145" s="21"/>
      <c r="D145" s="21"/>
      <c r="E145" s="21"/>
      <c r="F145" s="21"/>
    </row>
    <row r="146" spans="2:6" ht="18.75">
      <c r="B146" s="21"/>
      <c r="C146" s="21"/>
      <c r="D146" s="21"/>
      <c r="E146" s="21"/>
      <c r="F146" s="21"/>
    </row>
    <row r="147" spans="2:6" ht="18.75">
      <c r="B147" s="21"/>
      <c r="C147" s="21"/>
      <c r="D147" s="21"/>
      <c r="E147" s="21"/>
      <c r="F147" s="21"/>
    </row>
    <row r="148" spans="2:6" ht="18.75">
      <c r="B148" s="21"/>
      <c r="C148" s="21"/>
      <c r="D148" s="21"/>
      <c r="E148" s="21"/>
      <c r="F148" s="21"/>
    </row>
    <row r="149" spans="2:6" ht="18.75">
      <c r="B149" s="21"/>
      <c r="C149" s="21"/>
      <c r="D149" s="21"/>
      <c r="E149" s="21"/>
      <c r="F149" s="21"/>
    </row>
    <row r="150" spans="2:6" ht="18.75">
      <c r="B150" s="21"/>
      <c r="C150" s="21"/>
      <c r="D150" s="21"/>
      <c r="E150" s="21"/>
      <c r="F150" s="21"/>
    </row>
    <row r="151" spans="2:6" ht="18.75">
      <c r="B151" s="21"/>
      <c r="C151" s="21"/>
      <c r="D151" s="21"/>
      <c r="E151" s="21"/>
      <c r="F151" s="21"/>
    </row>
    <row r="152" spans="2:6" ht="18.75">
      <c r="B152" s="21"/>
      <c r="C152" s="21"/>
      <c r="D152" s="21"/>
      <c r="E152" s="21"/>
      <c r="F152" s="21"/>
    </row>
    <row r="153" spans="2:6" ht="18.75">
      <c r="B153" s="21"/>
      <c r="C153" s="21"/>
      <c r="D153" s="21"/>
      <c r="E153" s="21"/>
      <c r="F153" s="21"/>
    </row>
    <row r="154" spans="2:6" ht="18.75">
      <c r="B154" s="21"/>
      <c r="C154" s="21"/>
      <c r="D154" s="21"/>
      <c r="E154" s="21"/>
      <c r="F154" s="21"/>
    </row>
    <row r="155" spans="2:6" ht="18.75">
      <c r="B155" s="21"/>
      <c r="C155" s="21"/>
      <c r="D155" s="21"/>
      <c r="E155" s="21"/>
      <c r="F155" s="21"/>
    </row>
    <row r="156" spans="2:6" ht="18.75">
      <c r="B156" s="21"/>
      <c r="C156" s="21"/>
      <c r="D156" s="21"/>
      <c r="E156" s="21"/>
      <c r="F156" s="21"/>
    </row>
    <row r="157" spans="2:6" ht="18.75">
      <c r="B157" s="21"/>
      <c r="C157" s="21"/>
      <c r="D157" s="21"/>
      <c r="E157" s="21"/>
      <c r="F157" s="21"/>
    </row>
    <row r="158" spans="2:6" ht="18.75">
      <c r="B158" s="21"/>
      <c r="C158" s="21"/>
      <c r="D158" s="21"/>
      <c r="E158" s="21"/>
      <c r="F158" s="21"/>
    </row>
    <row r="159" spans="2:6" ht="18.75">
      <c r="B159" s="21"/>
      <c r="C159" s="21"/>
      <c r="D159" s="21"/>
      <c r="E159" s="21"/>
      <c r="F159" s="21"/>
    </row>
    <row r="160" spans="2:6" ht="18.75">
      <c r="B160" s="21"/>
      <c r="C160" s="21"/>
      <c r="D160" s="21"/>
      <c r="E160" s="21"/>
      <c r="F160" s="21"/>
    </row>
    <row r="161" spans="2:6" ht="18.75">
      <c r="B161" s="21"/>
      <c r="C161" s="21"/>
      <c r="D161" s="21"/>
      <c r="E161" s="21"/>
      <c r="F161" s="21"/>
    </row>
    <row r="162" spans="2:6" ht="18.75">
      <c r="B162" s="21"/>
      <c r="C162" s="21"/>
      <c r="D162" s="21"/>
      <c r="E162" s="21"/>
      <c r="F162" s="21"/>
    </row>
    <row r="163" spans="2:6" ht="18.75">
      <c r="B163" s="21"/>
      <c r="C163" s="21"/>
      <c r="D163" s="21"/>
      <c r="E163" s="21"/>
      <c r="F163" s="21"/>
    </row>
    <row r="164" spans="2:6" ht="18.75">
      <c r="B164" s="21"/>
      <c r="C164" s="21"/>
      <c r="D164" s="21"/>
      <c r="E164" s="21"/>
      <c r="F164" s="21"/>
    </row>
    <row r="165" spans="2:6" ht="18.75">
      <c r="B165" s="21"/>
      <c r="C165" s="21"/>
      <c r="D165" s="21"/>
      <c r="E165" s="21"/>
      <c r="F165" s="21"/>
    </row>
    <row r="166" spans="2:6" ht="18.75">
      <c r="B166" s="21"/>
      <c r="C166" s="21"/>
      <c r="D166" s="21"/>
      <c r="E166" s="21"/>
      <c r="F166" s="21"/>
    </row>
    <row r="167" spans="2:6" ht="18.75">
      <c r="B167" s="21"/>
      <c r="C167" s="21"/>
      <c r="D167" s="21"/>
      <c r="E167" s="21"/>
      <c r="F167" s="21"/>
    </row>
    <row r="168" spans="2:6" ht="18.75">
      <c r="B168" s="21"/>
      <c r="C168" s="21"/>
      <c r="D168" s="21"/>
      <c r="E168" s="21"/>
      <c r="F168" s="21"/>
    </row>
    <row r="169" spans="2:6" ht="18.75">
      <c r="B169" s="21"/>
      <c r="C169" s="21"/>
      <c r="D169" s="21"/>
      <c r="E169" s="21"/>
      <c r="F169" s="21"/>
    </row>
    <row r="170" spans="2:6" ht="18.75">
      <c r="B170" s="21"/>
      <c r="C170" s="21"/>
      <c r="D170" s="21"/>
      <c r="E170" s="21"/>
      <c r="F170" s="21"/>
    </row>
  </sheetData>
  <mergeCells count="2">
    <mergeCell ref="C1:G3"/>
    <mergeCell ref="B4:E4"/>
  </mergeCells>
  <printOptions/>
  <pageMargins left="0.984251968503937" right="0" top="1.1811023622047245" bottom="0" header="0" footer="0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70"/>
  <sheetViews>
    <sheetView workbookViewId="0" topLeftCell="A28">
      <selection activeCell="C53" sqref="C53"/>
    </sheetView>
  </sheetViews>
  <sheetFormatPr defaultColWidth="9.00390625" defaultRowHeight="12.75"/>
  <cols>
    <col min="1" max="1" width="2.875" style="0" customWidth="1"/>
    <col min="2" max="2" width="74.125" style="0" customWidth="1"/>
    <col min="3" max="3" width="18.25390625" style="0" customWidth="1"/>
    <col min="4" max="4" width="17.125" style="0" hidden="1" customWidth="1"/>
    <col min="5" max="5" width="20.25390625" style="0" customWidth="1"/>
    <col min="6" max="6" width="16.25390625" style="0" hidden="1" customWidth="1"/>
    <col min="7" max="7" width="15.125" style="0" hidden="1" customWidth="1"/>
    <col min="8" max="8" width="12.75390625" style="0" customWidth="1"/>
    <col min="9" max="9" width="10.625" style="0" bestFit="1" customWidth="1"/>
  </cols>
  <sheetData>
    <row r="1" spans="2:7" ht="17.25" customHeight="1">
      <c r="B1" s="31" t="s">
        <v>69</v>
      </c>
      <c r="C1" s="57" t="s">
        <v>33</v>
      </c>
      <c r="D1" s="57"/>
      <c r="E1" s="57"/>
      <c r="F1" s="57"/>
      <c r="G1" s="57"/>
    </row>
    <row r="2" spans="2:7" ht="17.25" customHeight="1">
      <c r="B2" s="32" t="s">
        <v>34</v>
      </c>
      <c r="C2" s="57"/>
      <c r="D2" s="57"/>
      <c r="E2" s="57"/>
      <c r="F2" s="57"/>
      <c r="G2" s="57"/>
    </row>
    <row r="3" spans="3:7" ht="5.25" customHeight="1">
      <c r="C3" s="57"/>
      <c r="D3" s="57"/>
      <c r="E3" s="57"/>
      <c r="F3" s="57"/>
      <c r="G3" s="57"/>
    </row>
    <row r="4" spans="2:7" ht="18.75" customHeight="1">
      <c r="B4" s="58" t="s">
        <v>70</v>
      </c>
      <c r="C4" s="58"/>
      <c r="D4" s="58"/>
      <c r="E4" s="58"/>
      <c r="F4" s="3"/>
      <c r="G4" s="2"/>
    </row>
    <row r="5" spans="2:7" ht="10.5" customHeight="1">
      <c r="B5" s="6"/>
      <c r="C5" s="6"/>
      <c r="D5" s="6"/>
      <c r="E5" s="6"/>
      <c r="F5" s="6"/>
      <c r="G5" s="1"/>
    </row>
    <row r="6" spans="2:6" ht="12" customHeight="1">
      <c r="B6" s="7"/>
      <c r="C6" s="7"/>
      <c r="D6" s="7"/>
      <c r="E6" s="48" t="s">
        <v>60</v>
      </c>
      <c r="F6" s="8"/>
    </row>
    <row r="7" spans="2:7" ht="40.5" customHeight="1">
      <c r="B7" s="9" t="s">
        <v>9</v>
      </c>
      <c r="C7" s="9" t="s">
        <v>51</v>
      </c>
      <c r="D7" s="4" t="s">
        <v>29</v>
      </c>
      <c r="E7" s="9" t="s">
        <v>71</v>
      </c>
      <c r="F7" s="5" t="s">
        <v>30</v>
      </c>
      <c r="G7" s="26" t="s">
        <v>32</v>
      </c>
    </row>
    <row r="8" spans="2:7" ht="19.5">
      <c r="B8" s="10" t="s">
        <v>10</v>
      </c>
      <c r="C8" s="11"/>
      <c r="D8" s="11"/>
      <c r="E8" s="46"/>
      <c r="F8" s="24"/>
      <c r="G8" s="26"/>
    </row>
    <row r="9" spans="2:7" ht="19.5">
      <c r="B9" s="10" t="s">
        <v>27</v>
      </c>
      <c r="C9" s="12">
        <f>C10+C11</f>
        <v>44302786</v>
      </c>
      <c r="D9" s="12">
        <f>D10+D11</f>
        <v>0</v>
      </c>
      <c r="E9" s="12">
        <f>E10+E11</f>
        <v>11014598</v>
      </c>
      <c r="F9" s="12">
        <f>F10+F11</f>
        <v>8052493</v>
      </c>
      <c r="G9" s="27"/>
    </row>
    <row r="10" spans="2:7" ht="18.75">
      <c r="B10" s="13" t="s">
        <v>12</v>
      </c>
      <c r="C10" s="14">
        <v>28371930</v>
      </c>
      <c r="D10" s="14"/>
      <c r="E10" s="14">
        <v>6245555</v>
      </c>
      <c r="F10" s="25">
        <v>5279532</v>
      </c>
      <c r="G10" s="28">
        <f>E10/E29*100</f>
        <v>24.4</v>
      </c>
    </row>
    <row r="11" spans="2:10" ht="18.75">
      <c r="B11" s="13" t="s">
        <v>11</v>
      </c>
      <c r="C11" s="14">
        <v>15930856</v>
      </c>
      <c r="D11" s="14"/>
      <c r="E11" s="14">
        <v>4769043</v>
      </c>
      <c r="F11" s="25">
        <v>2772961</v>
      </c>
      <c r="G11" s="28">
        <f>E11/E29*100</f>
        <v>18.6</v>
      </c>
      <c r="H11" s="34"/>
      <c r="I11" s="35"/>
      <c r="J11" s="35"/>
    </row>
    <row r="12" spans="2:8" ht="36.75" customHeight="1">
      <c r="B12" s="13" t="s">
        <v>13</v>
      </c>
      <c r="C12" s="14">
        <v>3077882</v>
      </c>
      <c r="D12" s="14"/>
      <c r="E12" s="14">
        <v>977246</v>
      </c>
      <c r="F12" s="25">
        <v>866867</v>
      </c>
      <c r="G12" s="28">
        <f>E12/E29*100</f>
        <v>3.8</v>
      </c>
      <c r="H12" s="55"/>
    </row>
    <row r="13" spans="2:7" ht="18.75">
      <c r="B13" s="13" t="s">
        <v>0</v>
      </c>
      <c r="C13" s="14">
        <v>2028711</v>
      </c>
      <c r="D13" s="14"/>
      <c r="E13" s="14">
        <v>1041983</v>
      </c>
      <c r="F13" s="25">
        <v>353450</v>
      </c>
      <c r="G13" s="28">
        <f>E13/E29*100</f>
        <v>4.1</v>
      </c>
    </row>
    <row r="14" spans="2:9" ht="18.75">
      <c r="B14" s="13" t="s">
        <v>1</v>
      </c>
      <c r="C14" s="14">
        <v>9636855</v>
      </c>
      <c r="D14" s="14"/>
      <c r="E14" s="14">
        <v>2748142</v>
      </c>
      <c r="F14" s="25">
        <v>1786951</v>
      </c>
      <c r="G14" s="28">
        <f>E14/E29*100</f>
        <v>10.7</v>
      </c>
      <c r="H14" s="43"/>
      <c r="I14" s="35"/>
    </row>
    <row r="15" spans="2:10" ht="40.5" customHeight="1">
      <c r="B15" s="13" t="s">
        <v>14</v>
      </c>
      <c r="C15" s="14">
        <v>518000</v>
      </c>
      <c r="D15" s="14"/>
      <c r="E15" s="14">
        <v>167745</v>
      </c>
      <c r="F15" s="25">
        <v>157656</v>
      </c>
      <c r="G15" s="28">
        <f>E15/E29*100</f>
        <v>0.7</v>
      </c>
      <c r="J15" s="33"/>
    </row>
    <row r="16" spans="2:7" ht="18.75">
      <c r="B16" s="13" t="s">
        <v>42</v>
      </c>
      <c r="C16" s="14">
        <v>140071</v>
      </c>
      <c r="D16" s="14"/>
      <c r="E16" s="14">
        <v>49799</v>
      </c>
      <c r="F16" s="25">
        <v>81319</v>
      </c>
      <c r="G16" s="28">
        <f>E16/E29*100</f>
        <v>0.2</v>
      </c>
    </row>
    <row r="17" spans="2:7" ht="37.5">
      <c r="B17" s="13" t="s">
        <v>36</v>
      </c>
      <c r="C17" s="14"/>
      <c r="D17" s="14"/>
      <c r="E17" s="14">
        <v>80</v>
      </c>
      <c r="F17" s="25"/>
      <c r="G17" s="28"/>
    </row>
    <row r="18" spans="2:9" ht="42" customHeight="1">
      <c r="B18" s="13" t="s">
        <v>15</v>
      </c>
      <c r="C18" s="15">
        <v>1146234</v>
      </c>
      <c r="D18" s="15"/>
      <c r="E18" s="15">
        <v>388549</v>
      </c>
      <c r="F18" s="25">
        <v>214570</v>
      </c>
      <c r="G18" s="28">
        <f>E18/E29*100</f>
        <v>1.5</v>
      </c>
      <c r="H18" s="45"/>
      <c r="I18" s="40"/>
    </row>
    <row r="19" spans="2:7" ht="26.25" customHeight="1">
      <c r="B19" s="13" t="s">
        <v>16</v>
      </c>
      <c r="C19" s="15">
        <v>157771</v>
      </c>
      <c r="D19" s="15"/>
      <c r="E19" s="15">
        <v>60820</v>
      </c>
      <c r="F19" s="25">
        <v>49588</v>
      </c>
      <c r="G19" s="28">
        <f>E19/E29*100</f>
        <v>0.2</v>
      </c>
    </row>
    <row r="20" spans="2:7" ht="39" customHeight="1">
      <c r="B20" s="13" t="s">
        <v>17</v>
      </c>
      <c r="C20" s="15">
        <v>187296</v>
      </c>
      <c r="D20" s="15"/>
      <c r="E20" s="15">
        <v>99698</v>
      </c>
      <c r="F20" s="25">
        <v>41738</v>
      </c>
      <c r="G20" s="28">
        <f>E20/E29*100</f>
        <v>0.4</v>
      </c>
    </row>
    <row r="21" spans="2:10" ht="37.5">
      <c r="B21" s="13" t="s">
        <v>18</v>
      </c>
      <c r="C21" s="15">
        <v>2035758</v>
      </c>
      <c r="D21" s="15"/>
      <c r="E21" s="15">
        <v>113892</v>
      </c>
      <c r="F21" s="25">
        <v>22180</v>
      </c>
      <c r="G21" s="28">
        <f>E21/E29*100</f>
        <v>0.4</v>
      </c>
      <c r="H21" s="39"/>
      <c r="I21" s="40"/>
      <c r="J21" s="33"/>
    </row>
    <row r="22" spans="2:7" ht="18.75">
      <c r="B22" s="13" t="s">
        <v>19</v>
      </c>
      <c r="C22" s="15">
        <v>3170</v>
      </c>
      <c r="D22" s="15"/>
      <c r="E22" s="15">
        <v>4580</v>
      </c>
      <c r="F22" s="25">
        <v>4709</v>
      </c>
      <c r="G22" s="28">
        <f>E22/E29*100</f>
        <v>0</v>
      </c>
    </row>
    <row r="23" spans="2:7" ht="18.75">
      <c r="B23" s="13" t="s">
        <v>20</v>
      </c>
      <c r="C23" s="15">
        <v>219480</v>
      </c>
      <c r="D23" s="15"/>
      <c r="E23" s="15">
        <v>50456</v>
      </c>
      <c r="F23" s="25">
        <v>23764</v>
      </c>
      <c r="G23" s="28">
        <f>E23/E29*100</f>
        <v>0.2</v>
      </c>
    </row>
    <row r="24" spans="2:9" ht="18.75">
      <c r="B24" s="13" t="s">
        <v>21</v>
      </c>
      <c r="C24" s="15">
        <v>352721</v>
      </c>
      <c r="D24" s="15"/>
      <c r="E24" s="15">
        <v>94245</v>
      </c>
      <c r="F24" s="25">
        <v>10292</v>
      </c>
      <c r="G24" s="28">
        <f>E24/E29*100</f>
        <v>0.4</v>
      </c>
      <c r="H24" s="39"/>
      <c r="I24" s="40"/>
    </row>
    <row r="25" spans="2:9" ht="19.5">
      <c r="B25" s="13" t="s">
        <v>31</v>
      </c>
      <c r="C25" s="17">
        <v>17471632</v>
      </c>
      <c r="D25" s="17"/>
      <c r="E25" s="17">
        <v>8759573</v>
      </c>
      <c r="F25" s="25">
        <v>2961053</v>
      </c>
      <c r="G25" s="28">
        <f>E25/E29*100</f>
        <v>34.3</v>
      </c>
      <c r="H25" s="36"/>
      <c r="I25" s="37"/>
    </row>
    <row r="26" spans="2:9" ht="17.25" customHeight="1">
      <c r="B26" s="44" t="s">
        <v>39</v>
      </c>
      <c r="C26" s="17"/>
      <c r="D26" s="17"/>
      <c r="E26" s="17"/>
      <c r="F26" s="25"/>
      <c r="G26" s="28"/>
      <c r="H26" s="37"/>
      <c r="I26" s="37"/>
    </row>
    <row r="27" spans="2:7" ht="18.75" customHeight="1">
      <c r="B27" s="44" t="s">
        <v>40</v>
      </c>
      <c r="C27" s="17">
        <v>565362</v>
      </c>
      <c r="D27" s="17"/>
      <c r="E27" s="17">
        <v>222718</v>
      </c>
      <c r="F27" s="25"/>
      <c r="G27" s="28">
        <f>E27/E29*100</f>
        <v>0.9</v>
      </c>
    </row>
    <row r="28" spans="2:7" ht="25.5" customHeight="1">
      <c r="B28" s="44" t="s">
        <v>41</v>
      </c>
      <c r="C28" s="17">
        <v>3241232</v>
      </c>
      <c r="D28" s="17"/>
      <c r="E28" s="17">
        <v>1332546</v>
      </c>
      <c r="F28" s="25"/>
      <c r="G28" s="28"/>
    </row>
    <row r="29" spans="2:7" ht="19.5" customHeight="1">
      <c r="B29" s="18" t="s">
        <v>2</v>
      </c>
      <c r="C29" s="19">
        <f>C9+C12+C13+C14+C15+C16+C18+C19+C20+C21+C22+C23+C24+C25</f>
        <v>81278367</v>
      </c>
      <c r="D29" s="23">
        <f>SUM(D10:D28)</f>
        <v>0</v>
      </c>
      <c r="E29" s="19">
        <f>E9+E12+E13+E14+E15+E16+E18+E19+E20+E21+E22+E23+E24+E25+E17</f>
        <v>25571406</v>
      </c>
      <c r="F29" s="23">
        <f>SUM(F10:F28)</f>
        <v>14626630</v>
      </c>
      <c r="G29" s="30">
        <f>E29/E29*100</f>
        <v>100</v>
      </c>
    </row>
    <row r="30" spans="2:7" ht="18.75">
      <c r="B30" s="20" t="s">
        <v>3</v>
      </c>
      <c r="C30" s="14"/>
      <c r="D30" s="14"/>
      <c r="E30" s="14"/>
      <c r="F30" s="10"/>
      <c r="G30" s="29"/>
    </row>
    <row r="31" spans="2:9" ht="18.75">
      <c r="B31" s="13" t="s">
        <v>22</v>
      </c>
      <c r="C31" s="14">
        <v>5609411</v>
      </c>
      <c r="D31" s="14"/>
      <c r="E31" s="14">
        <v>1226412</v>
      </c>
      <c r="F31" s="25">
        <v>111814</v>
      </c>
      <c r="G31" s="28">
        <f>E31/E45*100</f>
        <v>6.6</v>
      </c>
      <c r="H31" s="34"/>
      <c r="I31" s="35"/>
    </row>
    <row r="32" spans="2:9" ht="18.75">
      <c r="B32" s="13" t="s">
        <v>23</v>
      </c>
      <c r="C32" s="14">
        <v>30001</v>
      </c>
      <c r="D32" s="14"/>
      <c r="E32" s="14">
        <v>6360</v>
      </c>
      <c r="F32" s="25">
        <v>107</v>
      </c>
      <c r="G32" s="28"/>
      <c r="H32" s="34"/>
      <c r="I32" s="35"/>
    </row>
    <row r="33" spans="2:9" ht="39" customHeight="1">
      <c r="B33" s="13" t="s">
        <v>24</v>
      </c>
      <c r="C33" s="14">
        <v>414875</v>
      </c>
      <c r="D33" s="14"/>
      <c r="E33" s="14">
        <v>82355</v>
      </c>
      <c r="F33" s="25">
        <v>608573</v>
      </c>
      <c r="G33" s="28">
        <f>E33/E45*100</f>
        <v>0.4</v>
      </c>
      <c r="H33" s="34"/>
      <c r="I33" s="35"/>
    </row>
    <row r="34" spans="2:9" ht="18.75">
      <c r="B34" s="13" t="s">
        <v>25</v>
      </c>
      <c r="C34" s="14">
        <v>28096319</v>
      </c>
      <c r="D34" s="14"/>
      <c r="E34" s="14">
        <v>4328488</v>
      </c>
      <c r="F34" s="25">
        <v>2685304</v>
      </c>
      <c r="G34" s="28">
        <f>E34/E45*100</f>
        <v>23.4</v>
      </c>
      <c r="H34" s="34"/>
      <c r="I34" s="35"/>
    </row>
    <row r="35" spans="2:9" ht="18.75">
      <c r="B35" s="13" t="s">
        <v>4</v>
      </c>
      <c r="C35" s="14">
        <v>5619888</v>
      </c>
      <c r="D35" s="14"/>
      <c r="E35" s="14">
        <v>1149208</v>
      </c>
      <c r="F35" s="25">
        <v>1129669</v>
      </c>
      <c r="G35" s="28">
        <f>E35/E45*100</f>
        <v>6.2</v>
      </c>
      <c r="H35" s="34"/>
      <c r="I35" s="35"/>
    </row>
    <row r="36" spans="2:9" ht="18.75">
      <c r="B36" s="13" t="s">
        <v>26</v>
      </c>
      <c r="C36" s="14">
        <v>38349</v>
      </c>
      <c r="D36" s="14"/>
      <c r="E36" s="14">
        <v>10172</v>
      </c>
      <c r="F36" s="25">
        <v>21941</v>
      </c>
      <c r="G36" s="28">
        <f>E36/E45*100</f>
        <v>0.1</v>
      </c>
      <c r="H36" s="34"/>
      <c r="I36" s="35"/>
    </row>
    <row r="37" spans="2:10" ht="18.75">
      <c r="B37" s="13" t="s">
        <v>5</v>
      </c>
      <c r="C37" s="14">
        <v>20713008</v>
      </c>
      <c r="D37" s="14"/>
      <c r="E37" s="14">
        <v>5466316</v>
      </c>
      <c r="F37" s="25">
        <v>1486552</v>
      </c>
      <c r="G37" s="28">
        <f>E37/E45*100</f>
        <v>29.5</v>
      </c>
      <c r="H37" s="34"/>
      <c r="I37" s="35"/>
      <c r="J37" s="35"/>
    </row>
    <row r="38" spans="2:10" ht="18.75">
      <c r="B38" s="13" t="s">
        <v>49</v>
      </c>
      <c r="C38" s="14">
        <v>3572838</v>
      </c>
      <c r="D38" s="14"/>
      <c r="E38" s="14">
        <v>929869</v>
      </c>
      <c r="F38" s="25">
        <v>352654</v>
      </c>
      <c r="G38" s="28">
        <f>E38/E45*100</f>
        <v>5</v>
      </c>
      <c r="H38" s="34"/>
      <c r="I38" s="35"/>
      <c r="J38" s="35"/>
    </row>
    <row r="39" spans="2:10" ht="18" customHeight="1">
      <c r="B39" s="13" t="s">
        <v>45</v>
      </c>
      <c r="C39" s="14">
        <v>11660306</v>
      </c>
      <c r="D39" s="14"/>
      <c r="E39" s="14">
        <v>2821892</v>
      </c>
      <c r="F39" s="25">
        <v>2211396</v>
      </c>
      <c r="G39" s="28">
        <f>E39/E45*100</f>
        <v>15.2</v>
      </c>
      <c r="H39" s="34"/>
      <c r="I39" s="35"/>
      <c r="J39" s="35"/>
    </row>
    <row r="40" spans="2:10" ht="18.75" customHeight="1">
      <c r="B40" s="13" t="s">
        <v>6</v>
      </c>
      <c r="C40" s="14">
        <v>8281824</v>
      </c>
      <c r="D40" s="14"/>
      <c r="E40" s="14">
        <v>2110428</v>
      </c>
      <c r="F40" s="25">
        <v>318407</v>
      </c>
      <c r="G40" s="28">
        <f>E40/E45*100</f>
        <v>11.4</v>
      </c>
      <c r="H40" s="34"/>
      <c r="I40" s="35"/>
      <c r="J40" s="35"/>
    </row>
    <row r="41" spans="2:10" ht="18.75" customHeight="1">
      <c r="B41" s="13" t="s">
        <v>46</v>
      </c>
      <c r="C41" s="14">
        <v>1201956</v>
      </c>
      <c r="D41" s="14"/>
      <c r="E41" s="14">
        <v>230256</v>
      </c>
      <c r="F41" s="25"/>
      <c r="G41" s="28"/>
      <c r="H41" s="35"/>
      <c r="I41" s="35"/>
      <c r="J41" s="35"/>
    </row>
    <row r="42" spans="2:10" ht="18.75" customHeight="1">
      <c r="B42" s="13" t="s">
        <v>47</v>
      </c>
      <c r="C42" s="14">
        <v>218688</v>
      </c>
      <c r="D42" s="14"/>
      <c r="E42" s="14">
        <v>57963</v>
      </c>
      <c r="F42" s="25"/>
      <c r="G42" s="28"/>
      <c r="H42" s="35"/>
      <c r="I42" s="35"/>
      <c r="J42" s="35"/>
    </row>
    <row r="43" spans="2:10" ht="39.75" customHeight="1">
      <c r="B43" s="13" t="s">
        <v>48</v>
      </c>
      <c r="C43" s="14">
        <v>769868</v>
      </c>
      <c r="D43" s="14"/>
      <c r="E43" s="14">
        <v>96356</v>
      </c>
      <c r="F43" s="25"/>
      <c r="G43" s="28"/>
      <c r="H43" s="35"/>
      <c r="I43" s="35"/>
      <c r="J43" s="35"/>
    </row>
    <row r="44" spans="2:10" ht="56.25">
      <c r="B44" s="13" t="s">
        <v>72</v>
      </c>
      <c r="C44" s="14"/>
      <c r="D44" s="14"/>
      <c r="E44" s="14">
        <v>28</v>
      </c>
      <c r="F44" s="25">
        <v>6038088</v>
      </c>
      <c r="G44" s="28"/>
      <c r="I44" s="35"/>
      <c r="J44" s="35"/>
    </row>
    <row r="45" spans="2:9" ht="19.5" customHeight="1">
      <c r="B45" s="18" t="s">
        <v>7</v>
      </c>
      <c r="C45" s="19">
        <f>SUM(C31:C44)</f>
        <v>86227331</v>
      </c>
      <c r="D45" s="19">
        <f>SUM(D31:D44)</f>
        <v>0</v>
      </c>
      <c r="E45" s="19">
        <f>SUM(E31:E44)</f>
        <v>18516103</v>
      </c>
      <c r="F45" s="19">
        <f>SUM(F31:F44)</f>
        <v>14964505</v>
      </c>
      <c r="G45" s="30">
        <f>E45/E45*100</f>
        <v>100</v>
      </c>
      <c r="I45" s="38"/>
    </row>
    <row r="46" spans="2:9" ht="39.75" customHeight="1">
      <c r="B46" s="41" t="s">
        <v>8</v>
      </c>
      <c r="C46" s="16">
        <f>SUM(C29-C45)</f>
        <v>-4948964</v>
      </c>
      <c r="D46" s="16">
        <f>SUM(D29-D45)</f>
        <v>0</v>
      </c>
      <c r="E46" s="16">
        <f>SUM(E29-E45)</f>
        <v>7055303</v>
      </c>
      <c r="F46" s="16">
        <f>SUM(F29-F45)</f>
        <v>-337875</v>
      </c>
      <c r="G46" s="10"/>
      <c r="I46" s="38"/>
    </row>
    <row r="47" spans="2:6" ht="13.5" customHeight="1">
      <c r="B47" s="21"/>
      <c r="C47" s="21"/>
      <c r="D47" s="21"/>
      <c r="E47" s="21"/>
      <c r="F47" s="21"/>
    </row>
    <row r="48" spans="2:6" ht="40.5" customHeight="1">
      <c r="B48" s="49" t="s">
        <v>38</v>
      </c>
      <c r="C48" s="50"/>
      <c r="D48" s="50"/>
      <c r="E48" s="53" t="s">
        <v>35</v>
      </c>
      <c r="F48" s="21"/>
    </row>
    <row r="49" spans="2:6" ht="12.75" customHeight="1">
      <c r="B49" s="22"/>
      <c r="C49" s="21"/>
      <c r="D49" s="21"/>
      <c r="E49" s="21"/>
      <c r="F49" s="21"/>
    </row>
    <row r="50" spans="2:6" ht="18.75">
      <c r="B50" s="51" t="s">
        <v>73</v>
      </c>
      <c r="C50" s="21"/>
      <c r="D50" s="21"/>
      <c r="E50" s="21"/>
      <c r="F50" s="21"/>
    </row>
    <row r="51" spans="2:6" ht="15.75" customHeight="1">
      <c r="B51" s="52" t="s">
        <v>44</v>
      </c>
      <c r="C51" s="21"/>
      <c r="D51" s="21"/>
      <c r="E51" s="21"/>
      <c r="F51" s="21"/>
    </row>
    <row r="52" spans="2:6" ht="18.75">
      <c r="B52" s="21"/>
      <c r="C52" s="21"/>
      <c r="D52" s="21"/>
      <c r="E52" s="21"/>
      <c r="F52" s="21"/>
    </row>
    <row r="53" spans="2:6" ht="18.75">
      <c r="B53" s="21"/>
      <c r="C53" s="21"/>
      <c r="D53" s="21"/>
      <c r="E53" s="21"/>
      <c r="F53" s="21"/>
    </row>
    <row r="54" spans="2:6" ht="18.75">
      <c r="B54" s="21"/>
      <c r="C54" s="21"/>
      <c r="D54" s="21"/>
      <c r="E54" s="21"/>
      <c r="F54" s="21"/>
    </row>
    <row r="55" spans="2:6" ht="18.75">
      <c r="B55" s="21"/>
      <c r="C55" s="21"/>
      <c r="D55" s="21"/>
      <c r="E55" s="21"/>
      <c r="F55" s="21"/>
    </row>
    <row r="56" spans="2:6" ht="18.75">
      <c r="B56" s="21"/>
      <c r="C56" s="21"/>
      <c r="D56" s="21"/>
      <c r="E56" s="21"/>
      <c r="F56" s="21"/>
    </row>
    <row r="57" spans="2:6" ht="18.75">
      <c r="B57" s="21"/>
      <c r="C57" s="21"/>
      <c r="D57" s="21"/>
      <c r="E57" s="21"/>
      <c r="F57" s="21"/>
    </row>
    <row r="58" spans="2:6" ht="18.75">
      <c r="B58" s="21"/>
      <c r="C58" s="21"/>
      <c r="D58" s="21"/>
      <c r="E58" s="21"/>
      <c r="F58" s="21"/>
    </row>
    <row r="59" spans="2:6" ht="18.75">
      <c r="B59" s="21"/>
      <c r="C59" s="21"/>
      <c r="D59" s="21"/>
      <c r="E59" s="21"/>
      <c r="F59" s="21"/>
    </row>
    <row r="60" spans="2:6" ht="18.75">
      <c r="B60" s="21"/>
      <c r="C60" s="21"/>
      <c r="D60" s="21"/>
      <c r="E60" s="21"/>
      <c r="F60" s="21"/>
    </row>
    <row r="61" spans="2:6" ht="18.75">
      <c r="B61" s="21"/>
      <c r="C61" s="21"/>
      <c r="D61" s="21"/>
      <c r="E61" s="21"/>
      <c r="F61" s="21"/>
    </row>
    <row r="62" spans="2:6" ht="18.75">
      <c r="B62" s="21"/>
      <c r="C62" s="21"/>
      <c r="D62" s="21"/>
      <c r="E62" s="21"/>
      <c r="F62" s="21"/>
    </row>
    <row r="63" spans="2:6" ht="18.75">
      <c r="B63" s="21"/>
      <c r="C63" s="21"/>
      <c r="D63" s="21"/>
      <c r="E63" s="21"/>
      <c r="F63" s="21"/>
    </row>
    <row r="64" spans="2:6" ht="18.75">
      <c r="B64" s="21"/>
      <c r="C64" s="21"/>
      <c r="D64" s="21"/>
      <c r="E64" s="21"/>
      <c r="F64" s="21"/>
    </row>
    <row r="65" spans="2:6" ht="18.75">
      <c r="B65" s="21"/>
      <c r="C65" s="21"/>
      <c r="D65" s="21"/>
      <c r="E65" s="21"/>
      <c r="F65" s="21"/>
    </row>
    <row r="66" spans="2:6" ht="18.75">
      <c r="B66" s="21"/>
      <c r="C66" s="21"/>
      <c r="D66" s="21"/>
      <c r="E66" s="21"/>
      <c r="F66" s="21"/>
    </row>
    <row r="67" spans="2:6" ht="18.75">
      <c r="B67" s="21"/>
      <c r="C67" s="21"/>
      <c r="D67" s="21"/>
      <c r="E67" s="21"/>
      <c r="F67" s="21"/>
    </row>
    <row r="68" spans="2:6" ht="18.75">
      <c r="B68" s="21"/>
      <c r="C68" s="21"/>
      <c r="D68" s="21"/>
      <c r="E68" s="21"/>
      <c r="F68" s="21"/>
    </row>
    <row r="69" spans="2:6" ht="18.75">
      <c r="B69" s="21"/>
      <c r="C69" s="21"/>
      <c r="D69" s="21"/>
      <c r="E69" s="21"/>
      <c r="F69" s="21"/>
    </row>
    <row r="70" spans="2:6" ht="18.75">
      <c r="B70" s="21"/>
      <c r="C70" s="21"/>
      <c r="D70" s="21"/>
      <c r="E70" s="21"/>
      <c r="F70" s="21"/>
    </row>
    <row r="71" spans="2:6" ht="18.75">
      <c r="B71" s="21"/>
      <c r="C71" s="21"/>
      <c r="D71" s="21"/>
      <c r="E71" s="21"/>
      <c r="F71" s="21"/>
    </row>
    <row r="72" spans="2:6" ht="18.75">
      <c r="B72" s="21"/>
      <c r="C72" s="21"/>
      <c r="D72" s="21"/>
      <c r="E72" s="21"/>
      <c r="F72" s="21"/>
    </row>
    <row r="73" spans="2:6" ht="18.75">
      <c r="B73" s="21"/>
      <c r="C73" s="21"/>
      <c r="D73" s="21"/>
      <c r="E73" s="21"/>
      <c r="F73" s="21"/>
    </row>
    <row r="74" spans="2:6" ht="18.75">
      <c r="B74" s="21"/>
      <c r="C74" s="21"/>
      <c r="D74" s="21"/>
      <c r="E74" s="21"/>
      <c r="F74" s="21"/>
    </row>
    <row r="75" spans="2:6" ht="18.75">
      <c r="B75" s="21"/>
      <c r="C75" s="21"/>
      <c r="D75" s="21"/>
      <c r="E75" s="21"/>
      <c r="F75" s="21"/>
    </row>
    <row r="76" spans="2:6" ht="18.75">
      <c r="B76" s="21"/>
      <c r="C76" s="21"/>
      <c r="D76" s="21"/>
      <c r="E76" s="21"/>
      <c r="F76" s="21"/>
    </row>
    <row r="77" spans="2:6" ht="18.75">
      <c r="B77" s="21"/>
      <c r="C77" s="21"/>
      <c r="D77" s="21"/>
      <c r="E77" s="21"/>
      <c r="F77" s="21"/>
    </row>
    <row r="78" spans="2:6" ht="18.75">
      <c r="B78" s="21"/>
      <c r="C78" s="21"/>
      <c r="D78" s="21"/>
      <c r="E78" s="21"/>
      <c r="F78" s="21"/>
    </row>
    <row r="79" spans="2:6" ht="18.75">
      <c r="B79" s="21"/>
      <c r="C79" s="21"/>
      <c r="D79" s="21"/>
      <c r="E79" s="21"/>
      <c r="F79" s="21"/>
    </row>
    <row r="80" spans="2:6" ht="18.75">
      <c r="B80" s="21"/>
      <c r="C80" s="21"/>
      <c r="D80" s="21"/>
      <c r="E80" s="21"/>
      <c r="F80" s="21"/>
    </row>
    <row r="81" spans="2:6" ht="18.75">
      <c r="B81" s="21"/>
      <c r="C81" s="21"/>
      <c r="D81" s="21"/>
      <c r="E81" s="21"/>
      <c r="F81" s="21"/>
    </row>
    <row r="82" spans="2:6" ht="18.75">
      <c r="B82" s="21"/>
      <c r="C82" s="21"/>
      <c r="D82" s="21"/>
      <c r="E82" s="21"/>
      <c r="F82" s="21"/>
    </row>
    <row r="83" spans="2:6" ht="18.75">
      <c r="B83" s="21"/>
      <c r="C83" s="21"/>
      <c r="D83" s="21"/>
      <c r="E83" s="21"/>
      <c r="F83" s="21"/>
    </row>
    <row r="84" spans="2:6" ht="18.75">
      <c r="B84" s="21"/>
      <c r="C84" s="21"/>
      <c r="D84" s="21"/>
      <c r="E84" s="21"/>
      <c r="F84" s="21"/>
    </row>
    <row r="85" spans="2:6" ht="18.75">
      <c r="B85" s="21"/>
      <c r="C85" s="21"/>
      <c r="D85" s="21"/>
      <c r="E85" s="21"/>
      <c r="F85" s="21"/>
    </row>
    <row r="86" spans="2:6" ht="18.75">
      <c r="B86" s="21"/>
      <c r="C86" s="21"/>
      <c r="D86" s="21"/>
      <c r="E86" s="21"/>
      <c r="F86" s="21"/>
    </row>
    <row r="87" spans="2:6" ht="18.75">
      <c r="B87" s="21"/>
      <c r="C87" s="21"/>
      <c r="D87" s="21"/>
      <c r="E87" s="21"/>
      <c r="F87" s="21"/>
    </row>
    <row r="88" spans="2:6" ht="18.75">
      <c r="B88" s="21"/>
      <c r="C88" s="21"/>
      <c r="D88" s="21"/>
      <c r="E88" s="21"/>
      <c r="F88" s="21"/>
    </row>
    <row r="89" spans="2:6" ht="18.75">
      <c r="B89" s="21"/>
      <c r="C89" s="21"/>
      <c r="D89" s="21"/>
      <c r="E89" s="21"/>
      <c r="F89" s="21"/>
    </row>
    <row r="90" spans="2:6" ht="18.75">
      <c r="B90" s="21"/>
      <c r="C90" s="21"/>
      <c r="D90" s="21"/>
      <c r="E90" s="21"/>
      <c r="F90" s="21"/>
    </row>
    <row r="91" spans="2:6" ht="18.75">
      <c r="B91" s="21"/>
      <c r="C91" s="21"/>
      <c r="D91" s="21"/>
      <c r="E91" s="21"/>
      <c r="F91" s="21"/>
    </row>
    <row r="92" spans="2:6" ht="18.75">
      <c r="B92" s="21"/>
      <c r="C92" s="21"/>
      <c r="D92" s="21"/>
      <c r="E92" s="21"/>
      <c r="F92" s="21"/>
    </row>
    <row r="93" spans="2:6" ht="18.75">
      <c r="B93" s="21"/>
      <c r="C93" s="21"/>
      <c r="D93" s="21"/>
      <c r="E93" s="21"/>
      <c r="F93" s="21"/>
    </row>
    <row r="94" spans="2:6" ht="18.75">
      <c r="B94" s="21"/>
      <c r="C94" s="21"/>
      <c r="D94" s="21"/>
      <c r="E94" s="21"/>
      <c r="F94" s="21"/>
    </row>
    <row r="95" spans="2:6" ht="18.75">
      <c r="B95" s="21"/>
      <c r="C95" s="21"/>
      <c r="D95" s="21"/>
      <c r="E95" s="21"/>
      <c r="F95" s="21"/>
    </row>
    <row r="96" spans="2:6" ht="18.75">
      <c r="B96" s="21"/>
      <c r="C96" s="21"/>
      <c r="D96" s="21"/>
      <c r="E96" s="21"/>
      <c r="F96" s="21"/>
    </row>
    <row r="97" spans="2:6" ht="18.75">
      <c r="B97" s="21"/>
      <c r="C97" s="21"/>
      <c r="D97" s="21"/>
      <c r="E97" s="21"/>
      <c r="F97" s="21"/>
    </row>
    <row r="98" spans="2:6" ht="18.75">
      <c r="B98" s="21"/>
      <c r="C98" s="21"/>
      <c r="D98" s="21"/>
      <c r="E98" s="21"/>
      <c r="F98" s="21"/>
    </row>
    <row r="99" spans="2:6" ht="18.75">
      <c r="B99" s="21"/>
      <c r="C99" s="21"/>
      <c r="D99" s="21"/>
      <c r="E99" s="21"/>
      <c r="F99" s="21"/>
    </row>
    <row r="100" spans="2:6" ht="18.75">
      <c r="B100" s="21"/>
      <c r="C100" s="21"/>
      <c r="D100" s="21"/>
      <c r="E100" s="21"/>
      <c r="F100" s="21"/>
    </row>
    <row r="101" spans="2:6" ht="18.75">
      <c r="B101" s="21"/>
      <c r="C101" s="21"/>
      <c r="D101" s="21"/>
      <c r="E101" s="21"/>
      <c r="F101" s="21"/>
    </row>
    <row r="102" spans="2:6" ht="18.75">
      <c r="B102" s="21"/>
      <c r="C102" s="21"/>
      <c r="D102" s="21"/>
      <c r="E102" s="21"/>
      <c r="F102" s="21"/>
    </row>
    <row r="103" spans="2:6" ht="18.75">
      <c r="B103" s="21"/>
      <c r="C103" s="21"/>
      <c r="D103" s="21"/>
      <c r="E103" s="21"/>
      <c r="F103" s="21"/>
    </row>
    <row r="104" spans="2:6" ht="18.75">
      <c r="B104" s="21"/>
      <c r="C104" s="21"/>
      <c r="D104" s="21"/>
      <c r="E104" s="21"/>
      <c r="F104" s="21"/>
    </row>
    <row r="105" spans="2:6" ht="18.75">
      <c r="B105" s="21"/>
      <c r="C105" s="21"/>
      <c r="D105" s="21"/>
      <c r="E105" s="21"/>
      <c r="F105" s="21"/>
    </row>
    <row r="106" spans="2:6" ht="18.75">
      <c r="B106" s="21"/>
      <c r="C106" s="21"/>
      <c r="D106" s="21"/>
      <c r="E106" s="21"/>
      <c r="F106" s="21"/>
    </row>
    <row r="107" spans="2:6" ht="18.75">
      <c r="B107" s="21"/>
      <c r="C107" s="21"/>
      <c r="D107" s="21"/>
      <c r="E107" s="21"/>
      <c r="F107" s="21"/>
    </row>
    <row r="108" spans="2:6" ht="18.75">
      <c r="B108" s="21"/>
      <c r="C108" s="21"/>
      <c r="D108" s="21"/>
      <c r="E108" s="21"/>
      <c r="F108" s="21"/>
    </row>
    <row r="109" spans="2:6" ht="18.75">
      <c r="B109" s="21"/>
      <c r="C109" s="21"/>
      <c r="D109" s="21"/>
      <c r="E109" s="21"/>
      <c r="F109" s="21"/>
    </row>
    <row r="110" spans="2:6" ht="18.75">
      <c r="B110" s="21"/>
      <c r="C110" s="21"/>
      <c r="D110" s="21"/>
      <c r="E110" s="21"/>
      <c r="F110" s="21"/>
    </row>
    <row r="111" spans="2:6" ht="18.75">
      <c r="B111" s="21"/>
      <c r="C111" s="21"/>
      <c r="D111" s="21"/>
      <c r="E111" s="21"/>
      <c r="F111" s="21"/>
    </row>
    <row r="112" spans="2:6" ht="18.75">
      <c r="B112" s="21"/>
      <c r="C112" s="21"/>
      <c r="D112" s="21"/>
      <c r="E112" s="21"/>
      <c r="F112" s="21"/>
    </row>
    <row r="113" spans="2:6" ht="18.75">
      <c r="B113" s="21"/>
      <c r="C113" s="21"/>
      <c r="D113" s="21"/>
      <c r="E113" s="21"/>
      <c r="F113" s="21"/>
    </row>
    <row r="114" spans="2:6" ht="18.75">
      <c r="B114" s="21"/>
      <c r="C114" s="21"/>
      <c r="D114" s="21"/>
      <c r="E114" s="21"/>
      <c r="F114" s="21"/>
    </row>
    <row r="115" spans="2:6" ht="18.75">
      <c r="B115" s="21"/>
      <c r="C115" s="21"/>
      <c r="D115" s="21"/>
      <c r="E115" s="21"/>
      <c r="F115" s="21"/>
    </row>
    <row r="116" spans="2:6" ht="18.75">
      <c r="B116" s="21"/>
      <c r="C116" s="21"/>
      <c r="D116" s="21"/>
      <c r="E116" s="21"/>
      <c r="F116" s="21"/>
    </row>
    <row r="117" spans="2:6" ht="18.75">
      <c r="B117" s="21"/>
      <c r="C117" s="21"/>
      <c r="D117" s="21"/>
      <c r="E117" s="21"/>
      <c r="F117" s="21"/>
    </row>
    <row r="118" spans="2:6" ht="18.75">
      <c r="B118" s="21"/>
      <c r="C118" s="21"/>
      <c r="D118" s="21"/>
      <c r="E118" s="21"/>
      <c r="F118" s="21"/>
    </row>
    <row r="119" spans="2:6" ht="18.75">
      <c r="B119" s="21"/>
      <c r="C119" s="21"/>
      <c r="D119" s="21"/>
      <c r="E119" s="21"/>
      <c r="F119" s="21"/>
    </row>
    <row r="120" spans="2:6" ht="18.75">
      <c r="B120" s="21"/>
      <c r="C120" s="21"/>
      <c r="D120" s="21"/>
      <c r="E120" s="21"/>
      <c r="F120" s="21"/>
    </row>
    <row r="121" spans="2:6" ht="18.75">
      <c r="B121" s="21"/>
      <c r="C121" s="21"/>
      <c r="D121" s="21"/>
      <c r="E121" s="21"/>
      <c r="F121" s="21"/>
    </row>
    <row r="122" spans="2:6" ht="18.75">
      <c r="B122" s="21"/>
      <c r="C122" s="21"/>
      <c r="D122" s="21"/>
      <c r="E122" s="21"/>
      <c r="F122" s="21"/>
    </row>
    <row r="123" spans="2:6" ht="18.75">
      <c r="B123" s="21"/>
      <c r="C123" s="21"/>
      <c r="D123" s="21"/>
      <c r="E123" s="21"/>
      <c r="F123" s="21"/>
    </row>
    <row r="124" spans="2:6" ht="18.75">
      <c r="B124" s="21"/>
      <c r="C124" s="21"/>
      <c r="D124" s="21"/>
      <c r="E124" s="21"/>
      <c r="F124" s="21"/>
    </row>
    <row r="125" spans="2:6" ht="18.75">
      <c r="B125" s="21"/>
      <c r="C125" s="21"/>
      <c r="D125" s="21"/>
      <c r="E125" s="21"/>
      <c r="F125" s="21"/>
    </row>
    <row r="126" spans="2:6" ht="18.75">
      <c r="B126" s="21"/>
      <c r="C126" s="21"/>
      <c r="D126" s="21"/>
      <c r="E126" s="21"/>
      <c r="F126" s="21"/>
    </row>
    <row r="127" spans="2:6" ht="18.75">
      <c r="B127" s="21"/>
      <c r="C127" s="21"/>
      <c r="D127" s="21"/>
      <c r="E127" s="21"/>
      <c r="F127" s="21"/>
    </row>
    <row r="128" spans="2:6" ht="18.75">
      <c r="B128" s="21"/>
      <c r="C128" s="21"/>
      <c r="D128" s="21"/>
      <c r="E128" s="21"/>
      <c r="F128" s="21"/>
    </row>
    <row r="129" spans="2:6" ht="18.75">
      <c r="B129" s="21"/>
      <c r="C129" s="21"/>
      <c r="D129" s="21"/>
      <c r="E129" s="21"/>
      <c r="F129" s="21"/>
    </row>
    <row r="130" spans="2:6" ht="18.75">
      <c r="B130" s="21"/>
      <c r="C130" s="21"/>
      <c r="D130" s="21"/>
      <c r="E130" s="21"/>
      <c r="F130" s="21"/>
    </row>
    <row r="131" spans="2:6" ht="18.75">
      <c r="B131" s="21"/>
      <c r="C131" s="21"/>
      <c r="D131" s="21"/>
      <c r="E131" s="21"/>
      <c r="F131" s="21"/>
    </row>
    <row r="132" spans="2:6" ht="18.75">
      <c r="B132" s="21"/>
      <c r="C132" s="21"/>
      <c r="D132" s="21"/>
      <c r="E132" s="21"/>
      <c r="F132" s="21"/>
    </row>
    <row r="133" spans="2:6" ht="18.75">
      <c r="B133" s="21"/>
      <c r="C133" s="21"/>
      <c r="D133" s="21"/>
      <c r="E133" s="21"/>
      <c r="F133" s="21"/>
    </row>
    <row r="134" spans="2:6" ht="18.75">
      <c r="B134" s="21"/>
      <c r="C134" s="21"/>
      <c r="D134" s="21"/>
      <c r="E134" s="21"/>
      <c r="F134" s="21"/>
    </row>
    <row r="135" spans="2:6" ht="18.75">
      <c r="B135" s="21"/>
      <c r="C135" s="21"/>
      <c r="D135" s="21"/>
      <c r="E135" s="21"/>
      <c r="F135" s="21"/>
    </row>
    <row r="136" spans="2:6" ht="18.75">
      <c r="B136" s="21"/>
      <c r="C136" s="21"/>
      <c r="D136" s="21"/>
      <c r="E136" s="21"/>
      <c r="F136" s="21"/>
    </row>
    <row r="137" spans="2:6" ht="18.75">
      <c r="B137" s="21"/>
      <c r="C137" s="21"/>
      <c r="D137" s="21"/>
      <c r="E137" s="21"/>
      <c r="F137" s="21"/>
    </row>
    <row r="138" spans="2:6" ht="18.75">
      <c r="B138" s="21"/>
      <c r="C138" s="21"/>
      <c r="D138" s="21"/>
      <c r="E138" s="21"/>
      <c r="F138" s="21"/>
    </row>
    <row r="139" spans="2:6" ht="18.75">
      <c r="B139" s="21"/>
      <c r="C139" s="21"/>
      <c r="D139" s="21"/>
      <c r="E139" s="21"/>
      <c r="F139" s="21"/>
    </row>
    <row r="140" spans="2:6" ht="18.75">
      <c r="B140" s="21"/>
      <c r="C140" s="21"/>
      <c r="D140" s="21"/>
      <c r="E140" s="21"/>
      <c r="F140" s="21"/>
    </row>
    <row r="141" spans="2:6" ht="18.75">
      <c r="B141" s="21"/>
      <c r="C141" s="21"/>
      <c r="D141" s="21"/>
      <c r="E141" s="21"/>
      <c r="F141" s="21"/>
    </row>
    <row r="142" spans="2:6" ht="18.75">
      <c r="B142" s="21"/>
      <c r="C142" s="21"/>
      <c r="D142" s="21"/>
      <c r="E142" s="21"/>
      <c r="F142" s="21"/>
    </row>
    <row r="143" spans="2:6" ht="18.75">
      <c r="B143" s="21"/>
      <c r="C143" s="21"/>
      <c r="D143" s="21"/>
      <c r="E143" s="21"/>
      <c r="F143" s="21"/>
    </row>
    <row r="144" spans="2:6" ht="18.75">
      <c r="B144" s="21"/>
      <c r="C144" s="21"/>
      <c r="D144" s="21"/>
      <c r="E144" s="21"/>
      <c r="F144" s="21"/>
    </row>
    <row r="145" spans="2:6" ht="18.75">
      <c r="B145" s="21"/>
      <c r="C145" s="21"/>
      <c r="D145" s="21"/>
      <c r="E145" s="21"/>
      <c r="F145" s="21"/>
    </row>
    <row r="146" spans="2:6" ht="18.75">
      <c r="B146" s="21"/>
      <c r="C146" s="21"/>
      <c r="D146" s="21"/>
      <c r="E146" s="21"/>
      <c r="F146" s="21"/>
    </row>
    <row r="147" spans="2:6" ht="18.75">
      <c r="B147" s="21"/>
      <c r="C147" s="21"/>
      <c r="D147" s="21"/>
      <c r="E147" s="21"/>
      <c r="F147" s="21"/>
    </row>
    <row r="148" spans="2:6" ht="18.75">
      <c r="B148" s="21"/>
      <c r="C148" s="21"/>
      <c r="D148" s="21"/>
      <c r="E148" s="21"/>
      <c r="F148" s="21"/>
    </row>
    <row r="149" spans="2:6" ht="18.75">
      <c r="B149" s="21"/>
      <c r="C149" s="21"/>
      <c r="D149" s="21"/>
      <c r="E149" s="21"/>
      <c r="F149" s="21"/>
    </row>
    <row r="150" spans="2:6" ht="18.75">
      <c r="B150" s="21"/>
      <c r="C150" s="21"/>
      <c r="D150" s="21"/>
      <c r="E150" s="21"/>
      <c r="F150" s="21"/>
    </row>
    <row r="151" spans="2:6" ht="18.75">
      <c r="B151" s="21"/>
      <c r="C151" s="21"/>
      <c r="D151" s="21"/>
      <c r="E151" s="21"/>
      <c r="F151" s="21"/>
    </row>
    <row r="152" spans="2:6" ht="18.75">
      <c r="B152" s="21"/>
      <c r="C152" s="21"/>
      <c r="D152" s="21"/>
      <c r="E152" s="21"/>
      <c r="F152" s="21"/>
    </row>
    <row r="153" spans="2:6" ht="18.75">
      <c r="B153" s="21"/>
      <c r="C153" s="21"/>
      <c r="D153" s="21"/>
      <c r="E153" s="21"/>
      <c r="F153" s="21"/>
    </row>
    <row r="154" spans="2:6" ht="18.75">
      <c r="B154" s="21"/>
      <c r="C154" s="21"/>
      <c r="D154" s="21"/>
      <c r="E154" s="21"/>
      <c r="F154" s="21"/>
    </row>
    <row r="155" spans="2:6" ht="18.75">
      <c r="B155" s="21"/>
      <c r="C155" s="21"/>
      <c r="D155" s="21"/>
      <c r="E155" s="21"/>
      <c r="F155" s="21"/>
    </row>
    <row r="156" spans="2:6" ht="18.75">
      <c r="B156" s="21"/>
      <c r="C156" s="21"/>
      <c r="D156" s="21"/>
      <c r="E156" s="21"/>
      <c r="F156" s="21"/>
    </row>
    <row r="157" spans="2:6" ht="18.75">
      <c r="B157" s="21"/>
      <c r="C157" s="21"/>
      <c r="D157" s="21"/>
      <c r="E157" s="21"/>
      <c r="F157" s="21"/>
    </row>
    <row r="158" spans="2:6" ht="18.75">
      <c r="B158" s="21"/>
      <c r="C158" s="21"/>
      <c r="D158" s="21"/>
      <c r="E158" s="21"/>
      <c r="F158" s="21"/>
    </row>
    <row r="159" spans="2:6" ht="18.75">
      <c r="B159" s="21"/>
      <c r="C159" s="21"/>
      <c r="D159" s="21"/>
      <c r="E159" s="21"/>
      <c r="F159" s="21"/>
    </row>
    <row r="160" spans="2:6" ht="18.75">
      <c r="B160" s="21"/>
      <c r="C160" s="21"/>
      <c r="D160" s="21"/>
      <c r="E160" s="21"/>
      <c r="F160" s="21"/>
    </row>
    <row r="161" spans="2:6" ht="18.75">
      <c r="B161" s="21"/>
      <c r="C161" s="21"/>
      <c r="D161" s="21"/>
      <c r="E161" s="21"/>
      <c r="F161" s="21"/>
    </row>
    <row r="162" spans="2:6" ht="18.75">
      <c r="B162" s="21"/>
      <c r="C162" s="21"/>
      <c r="D162" s="21"/>
      <c r="E162" s="21"/>
      <c r="F162" s="21"/>
    </row>
    <row r="163" spans="2:6" ht="18.75">
      <c r="B163" s="21"/>
      <c r="C163" s="21"/>
      <c r="D163" s="21"/>
      <c r="E163" s="21"/>
      <c r="F163" s="21"/>
    </row>
    <row r="164" spans="2:6" ht="18.75">
      <c r="B164" s="21"/>
      <c r="C164" s="21"/>
      <c r="D164" s="21"/>
      <c r="E164" s="21"/>
      <c r="F164" s="21"/>
    </row>
    <row r="165" spans="2:6" ht="18.75">
      <c r="B165" s="21"/>
      <c r="C165" s="21"/>
      <c r="D165" s="21"/>
      <c r="E165" s="21"/>
      <c r="F165" s="21"/>
    </row>
    <row r="166" spans="2:6" ht="18.75">
      <c r="B166" s="21"/>
      <c r="C166" s="21"/>
      <c r="D166" s="21"/>
      <c r="E166" s="21"/>
      <c r="F166" s="21"/>
    </row>
    <row r="167" spans="2:6" ht="18.75">
      <c r="B167" s="21"/>
      <c r="C167" s="21"/>
      <c r="D167" s="21"/>
      <c r="E167" s="21"/>
      <c r="F167" s="21"/>
    </row>
    <row r="168" spans="2:6" ht="18.75">
      <c r="B168" s="21"/>
      <c r="C168" s="21"/>
      <c r="D168" s="21"/>
      <c r="E168" s="21"/>
      <c r="F168" s="21"/>
    </row>
    <row r="169" spans="2:6" ht="18.75">
      <c r="B169" s="21"/>
      <c r="C169" s="21"/>
      <c r="D169" s="21"/>
      <c r="E169" s="21"/>
      <c r="F169" s="21"/>
    </row>
    <row r="170" spans="2:6" ht="18.75">
      <c r="B170" s="21"/>
      <c r="C170" s="21"/>
      <c r="D170" s="21"/>
      <c r="E170" s="21"/>
      <c r="F170" s="21"/>
    </row>
  </sheetData>
  <mergeCells count="2">
    <mergeCell ref="C1:G3"/>
    <mergeCell ref="B4:E4"/>
  </mergeCells>
  <printOptions/>
  <pageMargins left="0.984251968503937" right="0" top="1.1811023622047245" bottom="0" header="0" footer="0"/>
  <pageSetup fitToHeight="1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70"/>
  <sheetViews>
    <sheetView workbookViewId="0" topLeftCell="A1">
      <selection activeCell="J10" sqref="J10"/>
    </sheetView>
  </sheetViews>
  <sheetFormatPr defaultColWidth="9.00390625" defaultRowHeight="12.75"/>
  <cols>
    <col min="1" max="1" width="2.875" style="0" customWidth="1"/>
    <col min="2" max="2" width="74.125" style="0" customWidth="1"/>
    <col min="3" max="3" width="18.25390625" style="0" customWidth="1"/>
    <col min="4" max="4" width="17.125" style="0" hidden="1" customWidth="1"/>
    <col min="5" max="5" width="20.25390625" style="0" customWidth="1"/>
    <col min="6" max="6" width="16.25390625" style="0" hidden="1" customWidth="1"/>
    <col min="7" max="7" width="15.125" style="0" hidden="1" customWidth="1"/>
    <col min="8" max="8" width="12.75390625" style="0" customWidth="1"/>
    <col min="9" max="9" width="10.625" style="0" bestFit="1" customWidth="1"/>
  </cols>
  <sheetData>
    <row r="1" spans="2:7" ht="17.25" customHeight="1">
      <c r="B1" s="31" t="s">
        <v>74</v>
      </c>
      <c r="C1" s="57" t="s">
        <v>33</v>
      </c>
      <c r="D1" s="57"/>
      <c r="E1" s="57"/>
      <c r="F1" s="57"/>
      <c r="G1" s="57"/>
    </row>
    <row r="2" spans="2:7" ht="17.25" customHeight="1">
      <c r="B2" s="32" t="s">
        <v>34</v>
      </c>
      <c r="C2" s="57"/>
      <c r="D2" s="57"/>
      <c r="E2" s="57"/>
      <c r="F2" s="57"/>
      <c r="G2" s="57"/>
    </row>
    <row r="3" spans="3:7" ht="5.25" customHeight="1">
      <c r="C3" s="57"/>
      <c r="D3" s="57"/>
      <c r="E3" s="57"/>
      <c r="F3" s="57"/>
      <c r="G3" s="57"/>
    </row>
    <row r="4" spans="2:7" ht="18.75" customHeight="1">
      <c r="B4" s="58" t="s">
        <v>75</v>
      </c>
      <c r="C4" s="58"/>
      <c r="D4" s="58"/>
      <c r="E4" s="58"/>
      <c r="F4" s="3"/>
      <c r="G4" s="2"/>
    </row>
    <row r="5" spans="2:7" ht="10.5" customHeight="1">
      <c r="B5" s="6"/>
      <c r="C5" s="6"/>
      <c r="D5" s="6"/>
      <c r="E5" s="6"/>
      <c r="F5" s="6"/>
      <c r="G5" s="1"/>
    </row>
    <row r="6" spans="2:6" ht="12" customHeight="1">
      <c r="B6" s="7"/>
      <c r="C6" s="7"/>
      <c r="D6" s="7"/>
      <c r="E6" s="48" t="s">
        <v>60</v>
      </c>
      <c r="F6" s="8"/>
    </row>
    <row r="7" spans="2:7" ht="40.5" customHeight="1">
      <c r="B7" s="9" t="s">
        <v>9</v>
      </c>
      <c r="C7" s="9" t="s">
        <v>51</v>
      </c>
      <c r="D7" s="4" t="s">
        <v>29</v>
      </c>
      <c r="E7" s="9" t="s">
        <v>76</v>
      </c>
      <c r="F7" s="5" t="s">
        <v>30</v>
      </c>
      <c r="G7" s="26" t="s">
        <v>32</v>
      </c>
    </row>
    <row r="8" spans="2:7" ht="19.5">
      <c r="B8" s="10" t="s">
        <v>10</v>
      </c>
      <c r="C8" s="11"/>
      <c r="D8" s="11"/>
      <c r="E8" s="46"/>
      <c r="F8" s="24"/>
      <c r="G8" s="26"/>
    </row>
    <row r="9" spans="2:7" ht="19.5">
      <c r="B9" s="10" t="s">
        <v>27</v>
      </c>
      <c r="C9" s="12">
        <f>C10+C11</f>
        <v>44311395</v>
      </c>
      <c r="D9" s="12">
        <f>D10+D11</f>
        <v>0</v>
      </c>
      <c r="E9" s="12">
        <f>E10+E11</f>
        <v>15166775</v>
      </c>
      <c r="F9" s="12">
        <f>F10+F11</f>
        <v>8052493</v>
      </c>
      <c r="G9" s="27"/>
    </row>
    <row r="10" spans="2:10" ht="18.75">
      <c r="B10" s="13" t="s">
        <v>12</v>
      </c>
      <c r="C10" s="14">
        <v>28371930</v>
      </c>
      <c r="D10" s="14"/>
      <c r="E10" s="14">
        <v>9072698</v>
      </c>
      <c r="F10" s="25">
        <v>5279532</v>
      </c>
      <c r="G10" s="28">
        <f>E10/E29*100</f>
        <v>28.2</v>
      </c>
      <c r="J10" t="s">
        <v>77</v>
      </c>
    </row>
    <row r="11" spans="2:10" ht="18.75">
      <c r="B11" s="13" t="s">
        <v>11</v>
      </c>
      <c r="C11" s="14">
        <v>15939465</v>
      </c>
      <c r="D11" s="14"/>
      <c r="E11" s="14">
        <v>6094077</v>
      </c>
      <c r="F11" s="25">
        <v>2772961</v>
      </c>
      <c r="G11" s="28">
        <f>E11/E29*100</f>
        <v>19</v>
      </c>
      <c r="H11" s="34"/>
      <c r="I11" s="35"/>
      <c r="J11" s="35"/>
    </row>
    <row r="12" spans="2:8" ht="36.75" customHeight="1">
      <c r="B12" s="13" t="s">
        <v>13</v>
      </c>
      <c r="C12" s="14">
        <v>3077882</v>
      </c>
      <c r="D12" s="14"/>
      <c r="E12" s="14">
        <v>1231008</v>
      </c>
      <c r="F12" s="25">
        <v>866867</v>
      </c>
      <c r="G12" s="28">
        <f>E12/E29*100</f>
        <v>3.8</v>
      </c>
      <c r="H12" s="55"/>
    </row>
    <row r="13" spans="2:7" ht="18.75">
      <c r="B13" s="13" t="s">
        <v>0</v>
      </c>
      <c r="C13" s="14">
        <v>2030244</v>
      </c>
      <c r="D13" s="14"/>
      <c r="E13" s="14">
        <v>1163349</v>
      </c>
      <c r="F13" s="25">
        <v>353450</v>
      </c>
      <c r="G13" s="28">
        <f>E13/E29*100</f>
        <v>3.6</v>
      </c>
    </row>
    <row r="14" spans="2:9" ht="18.75">
      <c r="B14" s="13" t="s">
        <v>1</v>
      </c>
      <c r="C14" s="14">
        <v>9642810</v>
      </c>
      <c r="D14" s="14"/>
      <c r="E14" s="14">
        <v>3985035</v>
      </c>
      <c r="F14" s="25">
        <v>1786951</v>
      </c>
      <c r="G14" s="28">
        <f>E14/E29*100</f>
        <v>12.4</v>
      </c>
      <c r="H14" s="43"/>
      <c r="I14" s="35"/>
    </row>
    <row r="15" spans="2:10" ht="40.5" customHeight="1">
      <c r="B15" s="13" t="s">
        <v>14</v>
      </c>
      <c r="C15" s="14">
        <v>518000</v>
      </c>
      <c r="D15" s="14"/>
      <c r="E15" s="14">
        <v>216295</v>
      </c>
      <c r="F15" s="25">
        <v>157656</v>
      </c>
      <c r="G15" s="28">
        <f>E15/E29*100</f>
        <v>0.7</v>
      </c>
      <c r="J15" s="33"/>
    </row>
    <row r="16" spans="2:7" ht="18.75">
      <c r="B16" s="13" t="s">
        <v>42</v>
      </c>
      <c r="C16" s="14">
        <v>140071</v>
      </c>
      <c r="D16" s="14"/>
      <c r="E16" s="14">
        <v>66779</v>
      </c>
      <c r="F16" s="25">
        <v>81319</v>
      </c>
      <c r="G16" s="28">
        <f>E16/E29*100</f>
        <v>0.2</v>
      </c>
    </row>
    <row r="17" spans="2:7" ht="37.5">
      <c r="B17" s="13" t="s">
        <v>36</v>
      </c>
      <c r="C17" s="14"/>
      <c r="D17" s="14"/>
      <c r="E17" s="14">
        <v>163</v>
      </c>
      <c r="F17" s="25"/>
      <c r="G17" s="28"/>
    </row>
    <row r="18" spans="2:9" ht="42" customHeight="1">
      <c r="B18" s="13" t="s">
        <v>15</v>
      </c>
      <c r="C18" s="15">
        <v>1149468</v>
      </c>
      <c r="D18" s="15"/>
      <c r="E18" s="15">
        <v>482773</v>
      </c>
      <c r="F18" s="25">
        <v>214570</v>
      </c>
      <c r="G18" s="28">
        <f>E18/E29*100</f>
        <v>1.5</v>
      </c>
      <c r="H18" s="45"/>
      <c r="I18" s="40"/>
    </row>
    <row r="19" spans="2:7" ht="26.25" customHeight="1">
      <c r="B19" s="13" t="s">
        <v>16</v>
      </c>
      <c r="C19" s="15">
        <v>157771</v>
      </c>
      <c r="D19" s="15"/>
      <c r="E19" s="15">
        <v>68296</v>
      </c>
      <c r="F19" s="25">
        <v>49588</v>
      </c>
      <c r="G19" s="28">
        <f>E19/E29*100</f>
        <v>0.2</v>
      </c>
    </row>
    <row r="20" spans="2:7" ht="39" customHeight="1">
      <c r="B20" s="13" t="s">
        <v>17</v>
      </c>
      <c r="C20" s="15">
        <v>189431</v>
      </c>
      <c r="D20" s="15"/>
      <c r="E20" s="15">
        <v>122126</v>
      </c>
      <c r="F20" s="25">
        <v>41738</v>
      </c>
      <c r="G20" s="28">
        <f>E20/E29*100</f>
        <v>0.4</v>
      </c>
    </row>
    <row r="21" spans="2:10" ht="37.5">
      <c r="B21" s="13" t="s">
        <v>18</v>
      </c>
      <c r="C21" s="15">
        <v>2080925</v>
      </c>
      <c r="D21" s="15"/>
      <c r="E21" s="15">
        <v>165232</v>
      </c>
      <c r="F21" s="25">
        <v>22180</v>
      </c>
      <c r="G21" s="28">
        <f>E21/E29*100</f>
        <v>0.5</v>
      </c>
      <c r="H21" s="39"/>
      <c r="I21" s="40"/>
      <c r="J21" s="33"/>
    </row>
    <row r="22" spans="2:7" ht="18.75">
      <c r="B22" s="13" t="s">
        <v>19</v>
      </c>
      <c r="C22" s="15">
        <v>3170</v>
      </c>
      <c r="D22" s="15"/>
      <c r="E22" s="15">
        <v>5528</v>
      </c>
      <c r="F22" s="25">
        <v>4709</v>
      </c>
      <c r="G22" s="28">
        <f>E22/E29*100</f>
        <v>0</v>
      </c>
    </row>
    <row r="23" spans="2:7" ht="18.75">
      <c r="B23" s="13" t="s">
        <v>20</v>
      </c>
      <c r="C23" s="15">
        <v>219480</v>
      </c>
      <c r="D23" s="15"/>
      <c r="E23" s="15">
        <v>76256</v>
      </c>
      <c r="F23" s="25">
        <v>23764</v>
      </c>
      <c r="G23" s="28">
        <f>E23/E29*100</f>
        <v>0.2</v>
      </c>
    </row>
    <row r="24" spans="2:9" ht="18.75">
      <c r="B24" s="13" t="s">
        <v>21</v>
      </c>
      <c r="C24" s="15">
        <v>356468</v>
      </c>
      <c r="D24" s="15"/>
      <c r="E24" s="15">
        <v>103012</v>
      </c>
      <c r="F24" s="25">
        <v>10292</v>
      </c>
      <c r="G24" s="28">
        <f>E24/E29*100</f>
        <v>0.3</v>
      </c>
      <c r="H24" s="39"/>
      <c r="I24" s="40"/>
    </row>
    <row r="25" spans="2:9" ht="19.5">
      <c r="B25" s="13" t="s">
        <v>31</v>
      </c>
      <c r="C25" s="17">
        <v>17474263</v>
      </c>
      <c r="D25" s="17"/>
      <c r="E25" s="17">
        <v>9288936</v>
      </c>
      <c r="F25" s="25">
        <v>2961053</v>
      </c>
      <c r="G25" s="28">
        <f>E25/E29*100</f>
        <v>28.9</v>
      </c>
      <c r="H25" s="36"/>
      <c r="I25" s="37"/>
    </row>
    <row r="26" spans="2:9" ht="17.25" customHeight="1">
      <c r="B26" s="44" t="s">
        <v>39</v>
      </c>
      <c r="C26" s="17"/>
      <c r="D26" s="17"/>
      <c r="E26" s="17"/>
      <c r="F26" s="25"/>
      <c r="G26" s="28"/>
      <c r="H26" s="37"/>
      <c r="I26" s="37"/>
    </row>
    <row r="27" spans="2:7" ht="18.75" customHeight="1">
      <c r="B27" s="44" t="s">
        <v>40</v>
      </c>
      <c r="C27" s="17">
        <v>565362</v>
      </c>
      <c r="D27" s="17"/>
      <c r="E27" s="17">
        <v>265549</v>
      </c>
      <c r="F27" s="25"/>
      <c r="G27" s="28">
        <f>E27/E29*100</f>
        <v>0.8</v>
      </c>
    </row>
    <row r="28" spans="2:7" ht="25.5" customHeight="1">
      <c r="B28" s="44" t="s">
        <v>41</v>
      </c>
      <c r="C28" s="17">
        <v>3241232</v>
      </c>
      <c r="D28" s="17"/>
      <c r="E28" s="17">
        <v>1629009</v>
      </c>
      <c r="F28" s="25"/>
      <c r="G28" s="28"/>
    </row>
    <row r="29" spans="2:7" ht="19.5" customHeight="1">
      <c r="B29" s="18" t="s">
        <v>2</v>
      </c>
      <c r="C29" s="19">
        <f>C9+C12+C13+C14+C15+C16+C18+C19+C20+C21+C22+C23+C24+C25</f>
        <v>81351378</v>
      </c>
      <c r="D29" s="23">
        <f>SUM(D10:D28)</f>
        <v>0</v>
      </c>
      <c r="E29" s="19">
        <f>E9+E12+E13+E14+E15+E16+E18+E19+E20+E21+E22+E23+E24+E25+E17</f>
        <v>32141563</v>
      </c>
      <c r="F29" s="23">
        <f>SUM(F10:F28)</f>
        <v>14626630</v>
      </c>
      <c r="G29" s="30">
        <f>E29/E29*100</f>
        <v>100</v>
      </c>
    </row>
    <row r="30" spans="2:7" ht="18.75">
      <c r="B30" s="20" t="s">
        <v>3</v>
      </c>
      <c r="C30" s="14"/>
      <c r="D30" s="14"/>
      <c r="E30" s="14"/>
      <c r="F30" s="10"/>
      <c r="G30" s="29"/>
    </row>
    <row r="31" spans="2:9" ht="18.75">
      <c r="B31" s="13" t="s">
        <v>22</v>
      </c>
      <c r="C31" s="14">
        <v>5567922</v>
      </c>
      <c r="D31" s="14"/>
      <c r="E31" s="14">
        <v>1500353</v>
      </c>
      <c r="F31" s="25">
        <v>111814</v>
      </c>
      <c r="G31" s="28">
        <f>E31/E45*100</f>
        <v>5.6</v>
      </c>
      <c r="H31" s="34"/>
      <c r="I31" s="35"/>
    </row>
    <row r="32" spans="2:9" ht="18.75">
      <c r="B32" s="13" t="s">
        <v>23</v>
      </c>
      <c r="C32" s="14">
        <v>30001</v>
      </c>
      <c r="D32" s="14"/>
      <c r="E32" s="14">
        <v>8819</v>
      </c>
      <c r="F32" s="25">
        <v>107</v>
      </c>
      <c r="G32" s="28"/>
      <c r="H32" s="34"/>
      <c r="I32" s="35"/>
    </row>
    <row r="33" spans="2:9" ht="39" customHeight="1">
      <c r="B33" s="13" t="s">
        <v>24</v>
      </c>
      <c r="C33" s="14">
        <v>417999</v>
      </c>
      <c r="D33" s="14"/>
      <c r="E33" s="14">
        <v>117726</v>
      </c>
      <c r="F33" s="25">
        <v>608573</v>
      </c>
      <c r="G33" s="28">
        <f>E33/E45*100</f>
        <v>0.4</v>
      </c>
      <c r="H33" s="34"/>
      <c r="I33" s="35"/>
    </row>
    <row r="34" spans="2:9" ht="18.75">
      <c r="B34" s="13" t="s">
        <v>25</v>
      </c>
      <c r="C34" s="14">
        <v>28105232</v>
      </c>
      <c r="D34" s="14"/>
      <c r="E34" s="14">
        <v>8157095</v>
      </c>
      <c r="F34" s="25">
        <v>2685304</v>
      </c>
      <c r="G34" s="28">
        <f>E34/E45*100</f>
        <v>30.5</v>
      </c>
      <c r="H34" s="34"/>
      <c r="I34" s="35"/>
    </row>
    <row r="35" spans="2:9" ht="18.75">
      <c r="B35" s="13" t="s">
        <v>4</v>
      </c>
      <c r="C35" s="14">
        <v>5767655</v>
      </c>
      <c r="D35" s="14"/>
      <c r="E35" s="14">
        <v>1668433</v>
      </c>
      <c r="F35" s="25">
        <v>1129669</v>
      </c>
      <c r="G35" s="28">
        <f>E35/E45*100</f>
        <v>6.2</v>
      </c>
      <c r="H35" s="34"/>
      <c r="I35" s="35"/>
    </row>
    <row r="36" spans="2:9" ht="18.75">
      <c r="B36" s="13" t="s">
        <v>26</v>
      </c>
      <c r="C36" s="14">
        <v>38349</v>
      </c>
      <c r="D36" s="14"/>
      <c r="E36" s="14">
        <v>11825</v>
      </c>
      <c r="F36" s="25">
        <v>21941</v>
      </c>
      <c r="G36" s="28">
        <f>E36/E45*100</f>
        <v>0</v>
      </c>
      <c r="H36" s="34"/>
      <c r="I36" s="35"/>
    </row>
    <row r="37" spans="2:10" ht="18.75">
      <c r="B37" s="13" t="s">
        <v>5</v>
      </c>
      <c r="C37" s="14">
        <v>20686250</v>
      </c>
      <c r="D37" s="14"/>
      <c r="E37" s="14">
        <v>7223239</v>
      </c>
      <c r="F37" s="25">
        <v>1486552</v>
      </c>
      <c r="G37" s="28">
        <f>E37/E45*100</f>
        <v>27</v>
      </c>
      <c r="H37" s="34"/>
      <c r="I37" s="35"/>
      <c r="J37" s="35"/>
    </row>
    <row r="38" spans="2:10" ht="18.75">
      <c r="B38" s="13" t="s">
        <v>49</v>
      </c>
      <c r="C38" s="14">
        <v>3584798</v>
      </c>
      <c r="D38" s="14"/>
      <c r="E38" s="14">
        <v>1237396</v>
      </c>
      <c r="F38" s="25">
        <v>352654</v>
      </c>
      <c r="G38" s="28">
        <f>E38/E45*100</f>
        <v>4.6</v>
      </c>
      <c r="H38" s="34"/>
      <c r="I38" s="35"/>
      <c r="J38" s="35"/>
    </row>
    <row r="39" spans="2:10" ht="18" customHeight="1">
      <c r="B39" s="13" t="s">
        <v>45</v>
      </c>
      <c r="C39" s="14">
        <v>11644319</v>
      </c>
      <c r="D39" s="14"/>
      <c r="E39" s="14">
        <v>3520245</v>
      </c>
      <c r="F39" s="25">
        <v>2211396</v>
      </c>
      <c r="G39" s="28">
        <f>E39/E45*100</f>
        <v>13.2</v>
      </c>
      <c r="H39" s="34"/>
      <c r="I39" s="35"/>
      <c r="J39" s="35"/>
    </row>
    <row r="40" spans="2:10" ht="18.75" customHeight="1">
      <c r="B40" s="13" t="s">
        <v>6</v>
      </c>
      <c r="C40" s="14">
        <v>8284409</v>
      </c>
      <c r="D40" s="14"/>
      <c r="E40" s="14">
        <v>2750971</v>
      </c>
      <c r="F40" s="25">
        <v>318407</v>
      </c>
      <c r="G40" s="28">
        <f>E40/E45*100</f>
        <v>10.3</v>
      </c>
      <c r="H40" s="34"/>
      <c r="I40" s="35"/>
      <c r="J40" s="35"/>
    </row>
    <row r="41" spans="2:10" ht="18.75" customHeight="1">
      <c r="B41" s="13" t="s">
        <v>46</v>
      </c>
      <c r="C41" s="14">
        <v>1196224</v>
      </c>
      <c r="D41" s="14"/>
      <c r="E41" s="14">
        <v>307387</v>
      </c>
      <c r="F41" s="25"/>
      <c r="G41" s="28"/>
      <c r="H41" s="35"/>
      <c r="I41" s="35"/>
      <c r="J41" s="35"/>
    </row>
    <row r="42" spans="2:10" ht="18.75" customHeight="1">
      <c r="B42" s="13" t="s">
        <v>47</v>
      </c>
      <c r="C42" s="14">
        <v>219415</v>
      </c>
      <c r="D42" s="14"/>
      <c r="E42" s="14">
        <v>75045</v>
      </c>
      <c r="F42" s="25"/>
      <c r="G42" s="28"/>
      <c r="H42" s="35"/>
      <c r="I42" s="35"/>
      <c r="J42" s="35"/>
    </row>
    <row r="43" spans="2:10" ht="39.75" customHeight="1">
      <c r="B43" s="13" t="s">
        <v>48</v>
      </c>
      <c r="C43" s="14">
        <v>769866</v>
      </c>
      <c r="D43" s="14"/>
      <c r="E43" s="14">
        <v>175743</v>
      </c>
      <c r="F43" s="25"/>
      <c r="G43" s="28"/>
      <c r="H43" s="35"/>
      <c r="I43" s="35"/>
      <c r="J43" s="35"/>
    </row>
    <row r="44" spans="2:10" ht="56.25" hidden="1">
      <c r="B44" s="13" t="s">
        <v>72</v>
      </c>
      <c r="C44" s="14"/>
      <c r="D44" s="14"/>
      <c r="E44" s="14"/>
      <c r="F44" s="25">
        <v>6038088</v>
      </c>
      <c r="G44" s="28"/>
      <c r="I44" s="35"/>
      <c r="J44" s="35"/>
    </row>
    <row r="45" spans="2:9" ht="19.5" customHeight="1">
      <c r="B45" s="18" t="s">
        <v>7</v>
      </c>
      <c r="C45" s="19">
        <f>SUM(C31:C44)</f>
        <v>86312439</v>
      </c>
      <c r="D45" s="19">
        <f>SUM(D31:D44)</f>
        <v>0</v>
      </c>
      <c r="E45" s="19">
        <f>SUM(E31:E44)</f>
        <v>26754277</v>
      </c>
      <c r="F45" s="19">
        <f>SUM(F31:F44)</f>
        <v>14964505</v>
      </c>
      <c r="G45" s="30">
        <f>E45/E45*100</f>
        <v>100</v>
      </c>
      <c r="I45" s="38"/>
    </row>
    <row r="46" spans="2:9" ht="39.75" customHeight="1">
      <c r="B46" s="41" t="s">
        <v>8</v>
      </c>
      <c r="C46" s="16">
        <f>SUM(C29-C45)</f>
        <v>-4961061</v>
      </c>
      <c r="D46" s="16">
        <f>SUM(D29-D45)</f>
        <v>0</v>
      </c>
      <c r="E46" s="16">
        <f>SUM(E29-E45)</f>
        <v>5387286</v>
      </c>
      <c r="F46" s="16">
        <f>SUM(F29-F45)</f>
        <v>-337875</v>
      </c>
      <c r="G46" s="10"/>
      <c r="I46" s="38"/>
    </row>
    <row r="47" spans="2:6" ht="13.5" customHeight="1">
      <c r="B47" s="21"/>
      <c r="C47" s="21"/>
      <c r="D47" s="21"/>
      <c r="E47" s="21"/>
      <c r="F47" s="21"/>
    </row>
    <row r="48" spans="2:6" ht="40.5" customHeight="1">
      <c r="B48" s="49" t="s">
        <v>38</v>
      </c>
      <c r="C48" s="50"/>
      <c r="D48" s="50"/>
      <c r="E48" s="53" t="s">
        <v>35</v>
      </c>
      <c r="F48" s="21"/>
    </row>
    <row r="49" spans="2:6" ht="12.75" customHeight="1">
      <c r="B49" s="22"/>
      <c r="C49" s="21"/>
      <c r="D49" s="21"/>
      <c r="E49" s="21"/>
      <c r="F49" s="21"/>
    </row>
    <row r="50" spans="2:6" ht="18.75">
      <c r="B50" s="51" t="s">
        <v>73</v>
      </c>
      <c r="C50" s="21"/>
      <c r="D50" s="21"/>
      <c r="E50" s="21"/>
      <c r="F50" s="21"/>
    </row>
    <row r="51" spans="2:6" ht="15.75" customHeight="1">
      <c r="B51" s="52" t="s">
        <v>44</v>
      </c>
      <c r="C51" s="21"/>
      <c r="D51" s="21"/>
      <c r="E51" s="21"/>
      <c r="F51" s="21"/>
    </row>
    <row r="52" spans="2:6" ht="18.75">
      <c r="B52" s="21"/>
      <c r="C52" s="21"/>
      <c r="D52" s="21"/>
      <c r="E52" s="21"/>
      <c r="F52" s="21"/>
    </row>
    <row r="53" spans="2:6" ht="18.75">
      <c r="B53" s="21"/>
      <c r="C53" s="21"/>
      <c r="D53" s="21"/>
      <c r="E53" s="21"/>
      <c r="F53" s="21"/>
    </row>
    <row r="54" spans="2:6" ht="18.75">
      <c r="B54" s="21"/>
      <c r="C54" s="21"/>
      <c r="D54" s="21"/>
      <c r="E54" s="21"/>
      <c r="F54" s="21"/>
    </row>
    <row r="55" spans="2:6" ht="18.75">
      <c r="B55" s="21"/>
      <c r="C55" s="21"/>
      <c r="D55" s="21"/>
      <c r="E55" s="21"/>
      <c r="F55" s="21"/>
    </row>
    <row r="56" spans="2:6" ht="18.75">
      <c r="B56" s="21"/>
      <c r="C56" s="21"/>
      <c r="D56" s="21"/>
      <c r="E56" s="21"/>
      <c r="F56" s="21"/>
    </row>
    <row r="57" spans="2:6" ht="18.75">
      <c r="B57" s="21"/>
      <c r="C57" s="21"/>
      <c r="D57" s="21"/>
      <c r="E57" s="21"/>
      <c r="F57" s="21"/>
    </row>
    <row r="58" spans="2:6" ht="18.75">
      <c r="B58" s="21"/>
      <c r="C58" s="21"/>
      <c r="D58" s="21"/>
      <c r="E58" s="21"/>
      <c r="F58" s="21"/>
    </row>
    <row r="59" spans="2:6" ht="18.75">
      <c r="B59" s="21"/>
      <c r="C59" s="21"/>
      <c r="D59" s="21"/>
      <c r="E59" s="21"/>
      <c r="F59" s="21"/>
    </row>
    <row r="60" spans="2:6" ht="18.75">
      <c r="B60" s="21"/>
      <c r="C60" s="21"/>
      <c r="D60" s="21"/>
      <c r="E60" s="21"/>
      <c r="F60" s="21"/>
    </row>
    <row r="61" spans="2:6" ht="18.75">
      <c r="B61" s="21"/>
      <c r="C61" s="21"/>
      <c r="D61" s="21"/>
      <c r="E61" s="21"/>
      <c r="F61" s="21"/>
    </row>
    <row r="62" spans="2:6" ht="18.75">
      <c r="B62" s="21"/>
      <c r="C62" s="21"/>
      <c r="D62" s="21"/>
      <c r="E62" s="21"/>
      <c r="F62" s="21"/>
    </row>
    <row r="63" spans="2:6" ht="18.75">
      <c r="B63" s="21"/>
      <c r="C63" s="21"/>
      <c r="D63" s="21"/>
      <c r="E63" s="21"/>
      <c r="F63" s="21"/>
    </row>
    <row r="64" spans="2:6" ht="18.75">
      <c r="B64" s="21"/>
      <c r="C64" s="21"/>
      <c r="D64" s="21"/>
      <c r="E64" s="21"/>
      <c r="F64" s="21"/>
    </row>
    <row r="65" spans="2:6" ht="18.75">
      <c r="B65" s="21"/>
      <c r="C65" s="21"/>
      <c r="D65" s="21"/>
      <c r="E65" s="21"/>
      <c r="F65" s="21"/>
    </row>
    <row r="66" spans="2:6" ht="18.75">
      <c r="B66" s="21"/>
      <c r="C66" s="21"/>
      <c r="D66" s="21"/>
      <c r="E66" s="21"/>
      <c r="F66" s="21"/>
    </row>
    <row r="67" spans="2:6" ht="18.75">
      <c r="B67" s="21"/>
      <c r="C67" s="21"/>
      <c r="D67" s="21"/>
      <c r="E67" s="21"/>
      <c r="F67" s="21"/>
    </row>
    <row r="68" spans="2:6" ht="18.75">
      <c r="B68" s="21"/>
      <c r="C68" s="21"/>
      <c r="D68" s="21"/>
      <c r="E68" s="21"/>
      <c r="F68" s="21"/>
    </row>
    <row r="69" spans="2:6" ht="18.75">
      <c r="B69" s="21"/>
      <c r="C69" s="21"/>
      <c r="D69" s="21"/>
      <c r="E69" s="21"/>
      <c r="F69" s="21"/>
    </row>
    <row r="70" spans="2:6" ht="18.75">
      <c r="B70" s="21"/>
      <c r="C70" s="21"/>
      <c r="D70" s="21"/>
      <c r="E70" s="21"/>
      <c r="F70" s="21"/>
    </row>
    <row r="71" spans="2:6" ht="18.75">
      <c r="B71" s="21"/>
      <c r="C71" s="21"/>
      <c r="D71" s="21"/>
      <c r="E71" s="21"/>
      <c r="F71" s="21"/>
    </row>
    <row r="72" spans="2:6" ht="18.75">
      <c r="B72" s="21"/>
      <c r="C72" s="21"/>
      <c r="D72" s="21"/>
      <c r="E72" s="21"/>
      <c r="F72" s="21"/>
    </row>
    <row r="73" spans="2:6" ht="18.75">
      <c r="B73" s="21"/>
      <c r="C73" s="21"/>
      <c r="D73" s="21"/>
      <c r="E73" s="21"/>
      <c r="F73" s="21"/>
    </row>
    <row r="74" spans="2:6" ht="18.75">
      <c r="B74" s="21"/>
      <c r="C74" s="21"/>
      <c r="D74" s="21"/>
      <c r="E74" s="21"/>
      <c r="F74" s="21"/>
    </row>
    <row r="75" spans="2:6" ht="18.75">
      <c r="B75" s="21"/>
      <c r="C75" s="21"/>
      <c r="D75" s="21"/>
      <c r="E75" s="21"/>
      <c r="F75" s="21"/>
    </row>
    <row r="76" spans="2:6" ht="18.75">
      <c r="B76" s="21"/>
      <c r="C76" s="21"/>
      <c r="D76" s="21"/>
      <c r="E76" s="21"/>
      <c r="F76" s="21"/>
    </row>
    <row r="77" spans="2:6" ht="18.75">
      <c r="B77" s="21"/>
      <c r="C77" s="21"/>
      <c r="D77" s="21"/>
      <c r="E77" s="21"/>
      <c r="F77" s="21"/>
    </row>
    <row r="78" spans="2:6" ht="18.75">
      <c r="B78" s="21"/>
      <c r="C78" s="21"/>
      <c r="D78" s="21"/>
      <c r="E78" s="21"/>
      <c r="F78" s="21"/>
    </row>
    <row r="79" spans="2:6" ht="18.75">
      <c r="B79" s="21"/>
      <c r="C79" s="21"/>
      <c r="D79" s="21"/>
      <c r="E79" s="21"/>
      <c r="F79" s="21"/>
    </row>
    <row r="80" spans="2:6" ht="18.75">
      <c r="B80" s="21"/>
      <c r="C80" s="21"/>
      <c r="D80" s="21"/>
      <c r="E80" s="21"/>
      <c r="F80" s="21"/>
    </row>
    <row r="81" spans="2:6" ht="18.75">
      <c r="B81" s="21"/>
      <c r="C81" s="21"/>
      <c r="D81" s="21"/>
      <c r="E81" s="21"/>
      <c r="F81" s="21"/>
    </row>
    <row r="82" spans="2:6" ht="18.75">
      <c r="B82" s="21"/>
      <c r="C82" s="21"/>
      <c r="D82" s="21"/>
      <c r="E82" s="21"/>
      <c r="F82" s="21"/>
    </row>
    <row r="83" spans="2:6" ht="18.75">
      <c r="B83" s="21"/>
      <c r="C83" s="21"/>
      <c r="D83" s="21"/>
      <c r="E83" s="21"/>
      <c r="F83" s="21"/>
    </row>
    <row r="84" spans="2:6" ht="18.75">
      <c r="B84" s="21"/>
      <c r="C84" s="21"/>
      <c r="D84" s="21"/>
      <c r="E84" s="21"/>
      <c r="F84" s="21"/>
    </row>
    <row r="85" spans="2:6" ht="18.75">
      <c r="B85" s="21"/>
      <c r="C85" s="21"/>
      <c r="D85" s="21"/>
      <c r="E85" s="21"/>
      <c r="F85" s="21"/>
    </row>
    <row r="86" spans="2:6" ht="18.75">
      <c r="B86" s="21"/>
      <c r="C86" s="21"/>
      <c r="D86" s="21"/>
      <c r="E86" s="21"/>
      <c r="F86" s="21"/>
    </row>
    <row r="87" spans="2:6" ht="18.75">
      <c r="B87" s="21"/>
      <c r="C87" s="21"/>
      <c r="D87" s="21"/>
      <c r="E87" s="21"/>
      <c r="F87" s="21"/>
    </row>
    <row r="88" spans="2:6" ht="18.75">
      <c r="B88" s="21"/>
      <c r="C88" s="21"/>
      <c r="D88" s="21"/>
      <c r="E88" s="21"/>
      <c r="F88" s="21"/>
    </row>
    <row r="89" spans="2:6" ht="18.75">
      <c r="B89" s="21"/>
      <c r="C89" s="21"/>
      <c r="D89" s="21"/>
      <c r="E89" s="21"/>
      <c r="F89" s="21"/>
    </row>
    <row r="90" spans="2:6" ht="18.75">
      <c r="B90" s="21"/>
      <c r="C90" s="21"/>
      <c r="D90" s="21"/>
      <c r="E90" s="21"/>
      <c r="F90" s="21"/>
    </row>
    <row r="91" spans="2:6" ht="18.75">
      <c r="B91" s="21"/>
      <c r="C91" s="21"/>
      <c r="D91" s="21"/>
      <c r="E91" s="21"/>
      <c r="F91" s="21"/>
    </row>
    <row r="92" spans="2:6" ht="18.75">
      <c r="B92" s="21"/>
      <c r="C92" s="21"/>
      <c r="D92" s="21"/>
      <c r="E92" s="21"/>
      <c r="F92" s="21"/>
    </row>
    <row r="93" spans="2:6" ht="18.75">
      <c r="B93" s="21"/>
      <c r="C93" s="21"/>
      <c r="D93" s="21"/>
      <c r="E93" s="21"/>
      <c r="F93" s="21"/>
    </row>
    <row r="94" spans="2:6" ht="18.75">
      <c r="B94" s="21"/>
      <c r="C94" s="21"/>
      <c r="D94" s="21"/>
      <c r="E94" s="21"/>
      <c r="F94" s="21"/>
    </row>
    <row r="95" spans="2:6" ht="18.75">
      <c r="B95" s="21"/>
      <c r="C95" s="21"/>
      <c r="D95" s="21"/>
      <c r="E95" s="21"/>
      <c r="F95" s="21"/>
    </row>
    <row r="96" spans="2:6" ht="18.75">
      <c r="B96" s="21"/>
      <c r="C96" s="21"/>
      <c r="D96" s="21"/>
      <c r="E96" s="21"/>
      <c r="F96" s="21"/>
    </row>
    <row r="97" spans="2:6" ht="18.75">
      <c r="B97" s="21"/>
      <c r="C97" s="21"/>
      <c r="D97" s="21"/>
      <c r="E97" s="21"/>
      <c r="F97" s="21"/>
    </row>
    <row r="98" spans="2:6" ht="18.75">
      <c r="B98" s="21"/>
      <c r="C98" s="21"/>
      <c r="D98" s="21"/>
      <c r="E98" s="21"/>
      <c r="F98" s="21"/>
    </row>
    <row r="99" spans="2:6" ht="18.75">
      <c r="B99" s="21"/>
      <c r="C99" s="21"/>
      <c r="D99" s="21"/>
      <c r="E99" s="21"/>
      <c r="F99" s="21"/>
    </row>
    <row r="100" spans="2:6" ht="18.75">
      <c r="B100" s="21"/>
      <c r="C100" s="21"/>
      <c r="D100" s="21"/>
      <c r="E100" s="21"/>
      <c r="F100" s="21"/>
    </row>
    <row r="101" spans="2:6" ht="18.75">
      <c r="B101" s="21"/>
      <c r="C101" s="21"/>
      <c r="D101" s="21"/>
      <c r="E101" s="21"/>
      <c r="F101" s="21"/>
    </row>
    <row r="102" spans="2:6" ht="18.75">
      <c r="B102" s="21"/>
      <c r="C102" s="21"/>
      <c r="D102" s="21"/>
      <c r="E102" s="21"/>
      <c r="F102" s="21"/>
    </row>
    <row r="103" spans="2:6" ht="18.75">
      <c r="B103" s="21"/>
      <c r="C103" s="21"/>
      <c r="D103" s="21"/>
      <c r="E103" s="21"/>
      <c r="F103" s="21"/>
    </row>
    <row r="104" spans="2:6" ht="18.75">
      <c r="B104" s="21"/>
      <c r="C104" s="21"/>
      <c r="D104" s="21"/>
      <c r="E104" s="21"/>
      <c r="F104" s="21"/>
    </row>
    <row r="105" spans="2:6" ht="18.75">
      <c r="B105" s="21"/>
      <c r="C105" s="21"/>
      <c r="D105" s="21"/>
      <c r="E105" s="21"/>
      <c r="F105" s="21"/>
    </row>
    <row r="106" spans="2:6" ht="18.75">
      <c r="B106" s="21"/>
      <c r="C106" s="21"/>
      <c r="D106" s="21"/>
      <c r="E106" s="21"/>
      <c r="F106" s="21"/>
    </row>
    <row r="107" spans="2:6" ht="18.75">
      <c r="B107" s="21"/>
      <c r="C107" s="21"/>
      <c r="D107" s="21"/>
      <c r="E107" s="21"/>
      <c r="F107" s="21"/>
    </row>
    <row r="108" spans="2:6" ht="18.75">
      <c r="B108" s="21"/>
      <c r="C108" s="21"/>
      <c r="D108" s="21"/>
      <c r="E108" s="21"/>
      <c r="F108" s="21"/>
    </row>
    <row r="109" spans="2:6" ht="18.75">
      <c r="B109" s="21"/>
      <c r="C109" s="21"/>
      <c r="D109" s="21"/>
      <c r="E109" s="21"/>
      <c r="F109" s="21"/>
    </row>
    <row r="110" spans="2:6" ht="18.75">
      <c r="B110" s="21"/>
      <c r="C110" s="21"/>
      <c r="D110" s="21"/>
      <c r="E110" s="21"/>
      <c r="F110" s="21"/>
    </row>
    <row r="111" spans="2:6" ht="18.75">
      <c r="B111" s="21"/>
      <c r="C111" s="21"/>
      <c r="D111" s="21"/>
      <c r="E111" s="21"/>
      <c r="F111" s="21"/>
    </row>
    <row r="112" spans="2:6" ht="18.75">
      <c r="B112" s="21"/>
      <c r="C112" s="21"/>
      <c r="D112" s="21"/>
      <c r="E112" s="21"/>
      <c r="F112" s="21"/>
    </row>
    <row r="113" spans="2:6" ht="18.75">
      <c r="B113" s="21"/>
      <c r="C113" s="21"/>
      <c r="D113" s="21"/>
      <c r="E113" s="21"/>
      <c r="F113" s="21"/>
    </row>
    <row r="114" spans="2:6" ht="18.75">
      <c r="B114" s="21"/>
      <c r="C114" s="21"/>
      <c r="D114" s="21"/>
      <c r="E114" s="21"/>
      <c r="F114" s="21"/>
    </row>
    <row r="115" spans="2:6" ht="18.75">
      <c r="B115" s="21"/>
      <c r="C115" s="21"/>
      <c r="D115" s="21"/>
      <c r="E115" s="21"/>
      <c r="F115" s="21"/>
    </row>
    <row r="116" spans="2:6" ht="18.75">
      <c r="B116" s="21"/>
      <c r="C116" s="21"/>
      <c r="D116" s="21"/>
      <c r="E116" s="21"/>
      <c r="F116" s="21"/>
    </row>
    <row r="117" spans="2:6" ht="18.75">
      <c r="B117" s="21"/>
      <c r="C117" s="21"/>
      <c r="D117" s="21"/>
      <c r="E117" s="21"/>
      <c r="F117" s="21"/>
    </row>
    <row r="118" spans="2:6" ht="18.75">
      <c r="B118" s="21"/>
      <c r="C118" s="21"/>
      <c r="D118" s="21"/>
      <c r="E118" s="21"/>
      <c r="F118" s="21"/>
    </row>
    <row r="119" spans="2:6" ht="18.75">
      <c r="B119" s="21"/>
      <c r="C119" s="21"/>
      <c r="D119" s="21"/>
      <c r="E119" s="21"/>
      <c r="F119" s="21"/>
    </row>
    <row r="120" spans="2:6" ht="18.75">
      <c r="B120" s="21"/>
      <c r="C120" s="21"/>
      <c r="D120" s="21"/>
      <c r="E120" s="21"/>
      <c r="F120" s="21"/>
    </row>
    <row r="121" spans="2:6" ht="18.75">
      <c r="B121" s="21"/>
      <c r="C121" s="21"/>
      <c r="D121" s="21"/>
      <c r="E121" s="21"/>
      <c r="F121" s="21"/>
    </row>
    <row r="122" spans="2:6" ht="18.75">
      <c r="B122" s="21"/>
      <c r="C122" s="21"/>
      <c r="D122" s="21"/>
      <c r="E122" s="21"/>
      <c r="F122" s="21"/>
    </row>
    <row r="123" spans="2:6" ht="18.75">
      <c r="B123" s="21"/>
      <c r="C123" s="21"/>
      <c r="D123" s="21"/>
      <c r="E123" s="21"/>
      <c r="F123" s="21"/>
    </row>
    <row r="124" spans="2:6" ht="18.75">
      <c r="B124" s="21"/>
      <c r="C124" s="21"/>
      <c r="D124" s="21"/>
      <c r="E124" s="21"/>
      <c r="F124" s="21"/>
    </row>
    <row r="125" spans="2:6" ht="18.75">
      <c r="B125" s="21"/>
      <c r="C125" s="21"/>
      <c r="D125" s="21"/>
      <c r="E125" s="21"/>
      <c r="F125" s="21"/>
    </row>
    <row r="126" spans="2:6" ht="18.75">
      <c r="B126" s="21"/>
      <c r="C126" s="21"/>
      <c r="D126" s="21"/>
      <c r="E126" s="21"/>
      <c r="F126" s="21"/>
    </row>
    <row r="127" spans="2:6" ht="18.75">
      <c r="B127" s="21"/>
      <c r="C127" s="21"/>
      <c r="D127" s="21"/>
      <c r="E127" s="21"/>
      <c r="F127" s="21"/>
    </row>
    <row r="128" spans="2:6" ht="18.75">
      <c r="B128" s="21"/>
      <c r="C128" s="21"/>
      <c r="D128" s="21"/>
      <c r="E128" s="21"/>
      <c r="F128" s="21"/>
    </row>
    <row r="129" spans="2:6" ht="18.75">
      <c r="B129" s="21"/>
      <c r="C129" s="21"/>
      <c r="D129" s="21"/>
      <c r="E129" s="21"/>
      <c r="F129" s="21"/>
    </row>
    <row r="130" spans="2:6" ht="18.75">
      <c r="B130" s="21"/>
      <c r="C130" s="21"/>
      <c r="D130" s="21"/>
      <c r="E130" s="21"/>
      <c r="F130" s="21"/>
    </row>
    <row r="131" spans="2:6" ht="18.75">
      <c r="B131" s="21"/>
      <c r="C131" s="21"/>
      <c r="D131" s="21"/>
      <c r="E131" s="21"/>
      <c r="F131" s="21"/>
    </row>
    <row r="132" spans="2:6" ht="18.75">
      <c r="B132" s="21"/>
      <c r="C132" s="21"/>
      <c r="D132" s="21"/>
      <c r="E132" s="21"/>
      <c r="F132" s="21"/>
    </row>
    <row r="133" spans="2:6" ht="18.75">
      <c r="B133" s="21"/>
      <c r="C133" s="21"/>
      <c r="D133" s="21"/>
      <c r="E133" s="21"/>
      <c r="F133" s="21"/>
    </row>
    <row r="134" spans="2:6" ht="18.75">
      <c r="B134" s="21"/>
      <c r="C134" s="21"/>
      <c r="D134" s="21"/>
      <c r="E134" s="21"/>
      <c r="F134" s="21"/>
    </row>
    <row r="135" spans="2:6" ht="18.75">
      <c r="B135" s="21"/>
      <c r="C135" s="21"/>
      <c r="D135" s="21"/>
      <c r="E135" s="21"/>
      <c r="F135" s="21"/>
    </row>
    <row r="136" spans="2:6" ht="18.75">
      <c r="B136" s="21"/>
      <c r="C136" s="21"/>
      <c r="D136" s="21"/>
      <c r="E136" s="21"/>
      <c r="F136" s="21"/>
    </row>
    <row r="137" spans="2:6" ht="18.75">
      <c r="B137" s="21"/>
      <c r="C137" s="21"/>
      <c r="D137" s="21"/>
      <c r="E137" s="21"/>
      <c r="F137" s="21"/>
    </row>
    <row r="138" spans="2:6" ht="18.75">
      <c r="B138" s="21"/>
      <c r="C138" s="21"/>
      <c r="D138" s="21"/>
      <c r="E138" s="21"/>
      <c r="F138" s="21"/>
    </row>
    <row r="139" spans="2:6" ht="18.75">
      <c r="B139" s="21"/>
      <c r="C139" s="21"/>
      <c r="D139" s="21"/>
      <c r="E139" s="21"/>
      <c r="F139" s="21"/>
    </row>
    <row r="140" spans="2:6" ht="18.75">
      <c r="B140" s="21"/>
      <c r="C140" s="21"/>
      <c r="D140" s="21"/>
      <c r="E140" s="21"/>
      <c r="F140" s="21"/>
    </row>
    <row r="141" spans="2:6" ht="18.75">
      <c r="B141" s="21"/>
      <c r="C141" s="21"/>
      <c r="D141" s="21"/>
      <c r="E141" s="21"/>
      <c r="F141" s="21"/>
    </row>
    <row r="142" spans="2:6" ht="18.75">
      <c r="B142" s="21"/>
      <c r="C142" s="21"/>
      <c r="D142" s="21"/>
      <c r="E142" s="21"/>
      <c r="F142" s="21"/>
    </row>
    <row r="143" spans="2:6" ht="18.75">
      <c r="B143" s="21"/>
      <c r="C143" s="21"/>
      <c r="D143" s="21"/>
      <c r="E143" s="21"/>
      <c r="F143" s="21"/>
    </row>
    <row r="144" spans="2:6" ht="18.75">
      <c r="B144" s="21"/>
      <c r="C144" s="21"/>
      <c r="D144" s="21"/>
      <c r="E144" s="21"/>
      <c r="F144" s="21"/>
    </row>
    <row r="145" spans="2:6" ht="18.75">
      <c r="B145" s="21"/>
      <c r="C145" s="21"/>
      <c r="D145" s="21"/>
      <c r="E145" s="21"/>
      <c r="F145" s="21"/>
    </row>
    <row r="146" spans="2:6" ht="18.75">
      <c r="B146" s="21"/>
      <c r="C146" s="21"/>
      <c r="D146" s="21"/>
      <c r="E146" s="21"/>
      <c r="F146" s="21"/>
    </row>
    <row r="147" spans="2:6" ht="18.75">
      <c r="B147" s="21"/>
      <c r="C147" s="21"/>
      <c r="D147" s="21"/>
      <c r="E147" s="21"/>
      <c r="F147" s="21"/>
    </row>
    <row r="148" spans="2:6" ht="18.75">
      <c r="B148" s="21"/>
      <c r="C148" s="21"/>
      <c r="D148" s="21"/>
      <c r="E148" s="21"/>
      <c r="F148" s="21"/>
    </row>
    <row r="149" spans="2:6" ht="18.75">
      <c r="B149" s="21"/>
      <c r="C149" s="21"/>
      <c r="D149" s="21"/>
      <c r="E149" s="21"/>
      <c r="F149" s="21"/>
    </row>
    <row r="150" spans="2:6" ht="18.75">
      <c r="B150" s="21"/>
      <c r="C150" s="21"/>
      <c r="D150" s="21"/>
      <c r="E150" s="21"/>
      <c r="F150" s="21"/>
    </row>
    <row r="151" spans="2:6" ht="18.75">
      <c r="B151" s="21"/>
      <c r="C151" s="21"/>
      <c r="D151" s="21"/>
      <c r="E151" s="21"/>
      <c r="F151" s="21"/>
    </row>
    <row r="152" spans="2:6" ht="18.75">
      <c r="B152" s="21"/>
      <c r="C152" s="21"/>
      <c r="D152" s="21"/>
      <c r="E152" s="21"/>
      <c r="F152" s="21"/>
    </row>
    <row r="153" spans="2:6" ht="18.75">
      <c r="B153" s="21"/>
      <c r="C153" s="21"/>
      <c r="D153" s="21"/>
      <c r="E153" s="21"/>
      <c r="F153" s="21"/>
    </row>
    <row r="154" spans="2:6" ht="18.75">
      <c r="B154" s="21"/>
      <c r="C154" s="21"/>
      <c r="D154" s="21"/>
      <c r="E154" s="21"/>
      <c r="F154" s="21"/>
    </row>
    <row r="155" spans="2:6" ht="18.75">
      <c r="B155" s="21"/>
      <c r="C155" s="21"/>
      <c r="D155" s="21"/>
      <c r="E155" s="21"/>
      <c r="F155" s="21"/>
    </row>
    <row r="156" spans="2:6" ht="18.75">
      <c r="B156" s="21"/>
      <c r="C156" s="21"/>
      <c r="D156" s="21"/>
      <c r="E156" s="21"/>
      <c r="F156" s="21"/>
    </row>
    <row r="157" spans="2:6" ht="18.75">
      <c r="B157" s="21"/>
      <c r="C157" s="21"/>
      <c r="D157" s="21"/>
      <c r="E157" s="21"/>
      <c r="F157" s="21"/>
    </row>
    <row r="158" spans="2:6" ht="18.75">
      <c r="B158" s="21"/>
      <c r="C158" s="21"/>
      <c r="D158" s="21"/>
      <c r="E158" s="21"/>
      <c r="F158" s="21"/>
    </row>
    <row r="159" spans="2:6" ht="18.75">
      <c r="B159" s="21"/>
      <c r="C159" s="21"/>
      <c r="D159" s="21"/>
      <c r="E159" s="21"/>
      <c r="F159" s="21"/>
    </row>
    <row r="160" spans="2:6" ht="18.75">
      <c r="B160" s="21"/>
      <c r="C160" s="21"/>
      <c r="D160" s="21"/>
      <c r="E160" s="21"/>
      <c r="F160" s="21"/>
    </row>
    <row r="161" spans="2:6" ht="18.75">
      <c r="B161" s="21"/>
      <c r="C161" s="21"/>
      <c r="D161" s="21"/>
      <c r="E161" s="21"/>
      <c r="F161" s="21"/>
    </row>
    <row r="162" spans="2:6" ht="18.75">
      <c r="B162" s="21"/>
      <c r="C162" s="21"/>
      <c r="D162" s="21"/>
      <c r="E162" s="21"/>
      <c r="F162" s="21"/>
    </row>
    <row r="163" spans="2:6" ht="18.75">
      <c r="B163" s="21"/>
      <c r="C163" s="21"/>
      <c r="D163" s="21"/>
      <c r="E163" s="21"/>
      <c r="F163" s="21"/>
    </row>
    <row r="164" spans="2:6" ht="18.75">
      <c r="B164" s="21"/>
      <c r="C164" s="21"/>
      <c r="D164" s="21"/>
      <c r="E164" s="21"/>
      <c r="F164" s="21"/>
    </row>
    <row r="165" spans="2:6" ht="18.75">
      <c r="B165" s="21"/>
      <c r="C165" s="21"/>
      <c r="D165" s="21"/>
      <c r="E165" s="21"/>
      <c r="F165" s="21"/>
    </row>
    <row r="166" spans="2:6" ht="18.75">
      <c r="B166" s="21"/>
      <c r="C166" s="21"/>
      <c r="D166" s="21"/>
      <c r="E166" s="21"/>
      <c r="F166" s="21"/>
    </row>
    <row r="167" spans="2:6" ht="18.75">
      <c r="B167" s="21"/>
      <c r="C167" s="21"/>
      <c r="D167" s="21"/>
      <c r="E167" s="21"/>
      <c r="F167" s="21"/>
    </row>
    <row r="168" spans="2:6" ht="18.75">
      <c r="B168" s="21"/>
      <c r="C168" s="21"/>
      <c r="D168" s="21"/>
      <c r="E168" s="21"/>
      <c r="F168" s="21"/>
    </row>
    <row r="169" spans="2:6" ht="18.75">
      <c r="B169" s="21"/>
      <c r="C169" s="21"/>
      <c r="D169" s="21"/>
      <c r="E169" s="21"/>
      <c r="F169" s="21"/>
    </row>
    <row r="170" spans="2:6" ht="18.75">
      <c r="B170" s="21"/>
      <c r="C170" s="21"/>
      <c r="D170" s="21"/>
      <c r="E170" s="21"/>
      <c r="F170" s="21"/>
    </row>
  </sheetData>
  <mergeCells count="2">
    <mergeCell ref="C1:G3"/>
    <mergeCell ref="B4:E4"/>
  </mergeCells>
  <printOptions/>
  <pageMargins left="0.984251968503937" right="0" top="1.1811023622047245" bottom="0" header="0" footer="0"/>
  <pageSetup fitToHeight="1" fitToWidth="1"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70"/>
  <sheetViews>
    <sheetView workbookViewId="0" topLeftCell="A1">
      <selection activeCell="L15" sqref="L15"/>
    </sheetView>
  </sheetViews>
  <sheetFormatPr defaultColWidth="9.00390625" defaultRowHeight="12.75"/>
  <cols>
    <col min="1" max="1" width="2.875" style="0" customWidth="1"/>
    <col min="2" max="2" width="74.125" style="0" customWidth="1"/>
    <col min="3" max="3" width="18.25390625" style="0" customWidth="1"/>
    <col min="4" max="4" width="17.125" style="0" hidden="1" customWidth="1"/>
    <col min="5" max="5" width="20.25390625" style="0" customWidth="1"/>
    <col min="6" max="6" width="16.25390625" style="0" hidden="1" customWidth="1"/>
    <col min="7" max="7" width="15.125" style="0" hidden="1" customWidth="1"/>
    <col min="8" max="8" width="12.75390625" style="0" hidden="1" customWidth="1"/>
    <col min="9" max="9" width="10.625" style="0" bestFit="1" customWidth="1"/>
  </cols>
  <sheetData>
    <row r="1" spans="2:7" ht="17.25" customHeight="1">
      <c r="B1" s="31" t="s">
        <v>78</v>
      </c>
      <c r="C1" s="57" t="s">
        <v>33</v>
      </c>
      <c r="D1" s="57"/>
      <c r="E1" s="57"/>
      <c r="F1" s="57"/>
      <c r="G1" s="57"/>
    </row>
    <row r="2" spans="2:7" ht="17.25" customHeight="1">
      <c r="B2" s="32" t="s">
        <v>34</v>
      </c>
      <c r="C2" s="57"/>
      <c r="D2" s="57"/>
      <c r="E2" s="57"/>
      <c r="F2" s="57"/>
      <c r="G2" s="57"/>
    </row>
    <row r="3" spans="3:7" ht="5.25" customHeight="1">
      <c r="C3" s="57"/>
      <c r="D3" s="57"/>
      <c r="E3" s="57"/>
      <c r="F3" s="57"/>
      <c r="G3" s="57"/>
    </row>
    <row r="4" spans="2:7" ht="18.75" customHeight="1">
      <c r="B4" s="58" t="s">
        <v>79</v>
      </c>
      <c r="C4" s="58"/>
      <c r="D4" s="58"/>
      <c r="E4" s="58"/>
      <c r="F4" s="3"/>
      <c r="G4" s="2"/>
    </row>
    <row r="5" spans="2:7" ht="10.5" customHeight="1">
      <c r="B5" s="6"/>
      <c r="C5" s="6"/>
      <c r="D5" s="6"/>
      <c r="E5" s="6"/>
      <c r="F5" s="6"/>
      <c r="G5" s="1"/>
    </row>
    <row r="6" spans="2:6" ht="12" customHeight="1">
      <c r="B6" s="7"/>
      <c r="C6" s="7"/>
      <c r="D6" s="7"/>
      <c r="E6" s="48" t="s">
        <v>60</v>
      </c>
      <c r="F6" s="8"/>
    </row>
    <row r="7" spans="2:7" ht="40.5" customHeight="1">
      <c r="B7" s="9" t="s">
        <v>9</v>
      </c>
      <c r="C7" s="9" t="s">
        <v>51</v>
      </c>
      <c r="D7" s="4" t="s">
        <v>29</v>
      </c>
      <c r="E7" s="9" t="s">
        <v>80</v>
      </c>
      <c r="F7" s="5" t="s">
        <v>30</v>
      </c>
      <c r="G7" s="26" t="s">
        <v>32</v>
      </c>
    </row>
    <row r="8" spans="2:7" ht="19.5">
      <c r="B8" s="10" t="s">
        <v>10</v>
      </c>
      <c r="C8" s="11"/>
      <c r="D8" s="11"/>
      <c r="E8" s="46"/>
      <c r="F8" s="24"/>
      <c r="G8" s="26"/>
    </row>
    <row r="9" spans="2:7" ht="19.5">
      <c r="B9" s="10" t="s">
        <v>27</v>
      </c>
      <c r="C9" s="12">
        <f>C10+C11</f>
        <v>44336958</v>
      </c>
      <c r="D9" s="12">
        <f>D10+D11</f>
        <v>0</v>
      </c>
      <c r="E9" s="12">
        <f>E10+E11</f>
        <v>18022814</v>
      </c>
      <c r="F9" s="12">
        <f>F10+F11</f>
        <v>8052493</v>
      </c>
      <c r="G9" s="27"/>
    </row>
    <row r="10" spans="2:10" ht="18.75">
      <c r="B10" s="13" t="s">
        <v>12</v>
      </c>
      <c r="C10" s="14">
        <v>28371930</v>
      </c>
      <c r="D10" s="14"/>
      <c r="E10" s="14">
        <v>10609948</v>
      </c>
      <c r="F10" s="25">
        <v>5279532</v>
      </c>
      <c r="G10" s="28">
        <f>E10/E29*100</f>
        <v>28.7</v>
      </c>
      <c r="J10" t="s">
        <v>77</v>
      </c>
    </row>
    <row r="11" spans="2:10" ht="18.75">
      <c r="B11" s="13" t="s">
        <v>11</v>
      </c>
      <c r="C11" s="14">
        <v>15965028</v>
      </c>
      <c r="D11" s="14"/>
      <c r="E11" s="14">
        <v>7412866</v>
      </c>
      <c r="F11" s="25">
        <v>2772961</v>
      </c>
      <c r="G11" s="28">
        <f>E11/E29*100</f>
        <v>20</v>
      </c>
      <c r="H11" s="34"/>
      <c r="I11" s="35"/>
      <c r="J11" s="35"/>
    </row>
    <row r="12" spans="2:8" ht="36.75" customHeight="1">
      <c r="B12" s="13" t="s">
        <v>13</v>
      </c>
      <c r="C12" s="14">
        <v>3077882</v>
      </c>
      <c r="D12" s="14"/>
      <c r="E12" s="14">
        <v>1523408</v>
      </c>
      <c r="F12" s="25">
        <v>866867</v>
      </c>
      <c r="G12" s="28">
        <f>E12/E29*100</f>
        <v>4.1</v>
      </c>
      <c r="H12" s="55"/>
    </row>
    <row r="13" spans="2:7" ht="18.75">
      <c r="B13" s="13" t="s">
        <v>0</v>
      </c>
      <c r="C13" s="14">
        <v>2044971</v>
      </c>
      <c r="D13" s="14"/>
      <c r="E13" s="14">
        <v>1231718</v>
      </c>
      <c r="F13" s="25">
        <v>353450</v>
      </c>
      <c r="G13" s="28">
        <f>E13/E29*100</f>
        <v>3.3</v>
      </c>
    </row>
    <row r="14" spans="2:9" ht="18.75">
      <c r="B14" s="13" t="s">
        <v>1</v>
      </c>
      <c r="C14" s="14">
        <v>9643201</v>
      </c>
      <c r="D14" s="14"/>
      <c r="E14" s="14">
        <v>4245206</v>
      </c>
      <c r="F14" s="25">
        <v>1786951</v>
      </c>
      <c r="G14" s="28">
        <f>E14/E29*100</f>
        <v>11.5</v>
      </c>
      <c r="H14" s="43"/>
      <c r="I14" s="35"/>
    </row>
    <row r="15" spans="2:10" ht="40.5" customHeight="1">
      <c r="B15" s="13" t="s">
        <v>14</v>
      </c>
      <c r="C15" s="14">
        <v>518000</v>
      </c>
      <c r="D15" s="14"/>
      <c r="E15" s="14">
        <v>267486</v>
      </c>
      <c r="F15" s="25">
        <v>157656</v>
      </c>
      <c r="G15" s="28">
        <f>E15/E29*100</f>
        <v>0.7</v>
      </c>
      <c r="J15" s="33"/>
    </row>
    <row r="16" spans="2:7" ht="18.75">
      <c r="B16" s="13" t="s">
        <v>42</v>
      </c>
      <c r="C16" s="14">
        <v>140141</v>
      </c>
      <c r="D16" s="14"/>
      <c r="E16" s="14">
        <v>81395</v>
      </c>
      <c r="F16" s="25">
        <v>81319</v>
      </c>
      <c r="G16" s="28">
        <f>E16/E29*100</f>
        <v>0.2</v>
      </c>
    </row>
    <row r="17" spans="2:7" ht="37.5">
      <c r="B17" s="13" t="s">
        <v>36</v>
      </c>
      <c r="C17" s="14">
        <v>2</v>
      </c>
      <c r="D17" s="14"/>
      <c r="E17" s="14">
        <v>171</v>
      </c>
      <c r="F17" s="25"/>
      <c r="G17" s="28"/>
    </row>
    <row r="18" spans="2:9" ht="42" customHeight="1">
      <c r="B18" s="13" t="s">
        <v>15</v>
      </c>
      <c r="C18" s="15">
        <v>1225516</v>
      </c>
      <c r="D18" s="15"/>
      <c r="E18" s="15">
        <v>602776</v>
      </c>
      <c r="F18" s="25">
        <v>214570</v>
      </c>
      <c r="G18" s="28">
        <f>E18/E29*100</f>
        <v>1.6</v>
      </c>
      <c r="H18" s="45"/>
      <c r="I18" s="40"/>
    </row>
    <row r="19" spans="2:7" ht="26.25" customHeight="1">
      <c r="B19" s="13" t="s">
        <v>16</v>
      </c>
      <c r="C19" s="15">
        <v>157771</v>
      </c>
      <c r="D19" s="15"/>
      <c r="E19" s="15">
        <v>72838</v>
      </c>
      <c r="F19" s="25">
        <v>49588</v>
      </c>
      <c r="G19" s="28">
        <f>E19/E29*100</f>
        <v>0.2</v>
      </c>
    </row>
    <row r="20" spans="2:7" ht="39" customHeight="1">
      <c r="B20" s="13" t="s">
        <v>17</v>
      </c>
      <c r="C20" s="15">
        <v>190930</v>
      </c>
      <c r="D20" s="15"/>
      <c r="E20" s="15">
        <v>134130</v>
      </c>
      <c r="F20" s="25">
        <v>41738</v>
      </c>
      <c r="G20" s="28">
        <f>E20/E29*100</f>
        <v>0.4</v>
      </c>
    </row>
    <row r="21" spans="2:10" ht="37.5">
      <c r="B21" s="13" t="s">
        <v>18</v>
      </c>
      <c r="C21" s="15">
        <v>2549259</v>
      </c>
      <c r="D21" s="15"/>
      <c r="E21" s="15">
        <v>376317</v>
      </c>
      <c r="F21" s="25">
        <v>22180</v>
      </c>
      <c r="G21" s="28">
        <f>E21/E29*100</f>
        <v>1</v>
      </c>
      <c r="H21" s="39"/>
      <c r="I21" s="40"/>
      <c r="J21" s="33"/>
    </row>
    <row r="22" spans="2:7" ht="18.75">
      <c r="B22" s="13" t="s">
        <v>19</v>
      </c>
      <c r="C22" s="15">
        <v>3170</v>
      </c>
      <c r="D22" s="15"/>
      <c r="E22" s="15">
        <v>7335</v>
      </c>
      <c r="F22" s="25">
        <v>4709</v>
      </c>
      <c r="G22" s="28">
        <f>E22/E29*100</f>
        <v>0</v>
      </c>
    </row>
    <row r="23" spans="2:7" ht="18.75">
      <c r="B23" s="13" t="s">
        <v>20</v>
      </c>
      <c r="C23" s="15">
        <v>219481</v>
      </c>
      <c r="D23" s="15"/>
      <c r="E23" s="15">
        <v>100518</v>
      </c>
      <c r="F23" s="25">
        <v>23764</v>
      </c>
      <c r="G23" s="28">
        <f>E23/E29*100</f>
        <v>0.3</v>
      </c>
    </row>
    <row r="24" spans="2:9" ht="18.75">
      <c r="B24" s="13" t="s">
        <v>21</v>
      </c>
      <c r="C24" s="15">
        <v>356482</v>
      </c>
      <c r="D24" s="15"/>
      <c r="E24" s="15">
        <v>122547</v>
      </c>
      <c r="F24" s="25">
        <v>10292</v>
      </c>
      <c r="G24" s="28">
        <f>E24/E29*100</f>
        <v>0.3</v>
      </c>
      <c r="H24" s="39"/>
      <c r="I24" s="40"/>
    </row>
    <row r="25" spans="2:9" ht="19.5">
      <c r="B25" s="13" t="s">
        <v>31</v>
      </c>
      <c r="C25" s="17">
        <v>17476748</v>
      </c>
      <c r="D25" s="17"/>
      <c r="E25" s="17">
        <v>10207872</v>
      </c>
      <c r="F25" s="25">
        <v>2961053</v>
      </c>
      <c r="G25" s="28">
        <f>E25/E29*100</f>
        <v>27.6</v>
      </c>
      <c r="H25" s="36"/>
      <c r="I25" s="37"/>
    </row>
    <row r="26" spans="2:9" ht="17.25" customHeight="1">
      <c r="B26" s="44" t="s">
        <v>39</v>
      </c>
      <c r="C26" s="17"/>
      <c r="D26" s="17"/>
      <c r="E26" s="17"/>
      <c r="F26" s="25"/>
      <c r="G26" s="28"/>
      <c r="H26" s="37"/>
      <c r="I26" s="37"/>
    </row>
    <row r="27" spans="2:7" ht="18.75" customHeight="1">
      <c r="B27" s="44" t="s">
        <v>40</v>
      </c>
      <c r="C27" s="17">
        <v>565362</v>
      </c>
      <c r="D27" s="17"/>
      <c r="E27" s="17">
        <v>308379</v>
      </c>
      <c r="F27" s="25"/>
      <c r="G27" s="28">
        <f>E27/E29*100</f>
        <v>0.8</v>
      </c>
    </row>
    <row r="28" spans="2:7" ht="25.5" customHeight="1">
      <c r="B28" s="44" t="s">
        <v>41</v>
      </c>
      <c r="C28" s="17">
        <v>3241232</v>
      </c>
      <c r="D28" s="17"/>
      <c r="E28" s="17">
        <v>2092389</v>
      </c>
      <c r="F28" s="25"/>
      <c r="G28" s="28"/>
    </row>
    <row r="29" spans="2:7" ht="19.5" customHeight="1">
      <c r="B29" s="18" t="s">
        <v>2</v>
      </c>
      <c r="C29" s="19">
        <f>C9+C12+C13+C14+C15+C16+C18+C19+C20+C21+C22+C23+C24+C25+C17</f>
        <v>81940512</v>
      </c>
      <c r="D29" s="23">
        <f>SUM(D10:D28)</f>
        <v>0</v>
      </c>
      <c r="E29" s="19">
        <f>E9+E12+E13+E14+E15+E16+E18+E19+E20+E21+E22+E23+E24+E25+E17</f>
        <v>36996531</v>
      </c>
      <c r="F29" s="23">
        <f>SUM(F10:F28)</f>
        <v>14626630</v>
      </c>
      <c r="G29" s="30">
        <f>E29/E29*100</f>
        <v>100</v>
      </c>
    </row>
    <row r="30" spans="2:7" ht="18.75">
      <c r="B30" s="20" t="s">
        <v>3</v>
      </c>
      <c r="C30" s="14"/>
      <c r="D30" s="14"/>
      <c r="E30" s="14"/>
      <c r="F30" s="10"/>
      <c r="G30" s="29"/>
    </row>
    <row r="31" spans="2:9" ht="18.75">
      <c r="B31" s="13" t="s">
        <v>22</v>
      </c>
      <c r="C31" s="14">
        <v>5566649</v>
      </c>
      <c r="D31" s="14"/>
      <c r="E31" s="14">
        <v>1867400</v>
      </c>
      <c r="F31" s="25">
        <v>111814</v>
      </c>
      <c r="G31" s="28">
        <f>E31/E45*100</f>
        <v>5.6</v>
      </c>
      <c r="H31" s="34"/>
      <c r="I31" s="35"/>
    </row>
    <row r="32" spans="2:9" ht="18.75">
      <c r="B32" s="13" t="s">
        <v>23</v>
      </c>
      <c r="C32" s="14">
        <v>30001</v>
      </c>
      <c r="D32" s="14"/>
      <c r="E32" s="14">
        <v>11174</v>
      </c>
      <c r="F32" s="25">
        <v>107</v>
      </c>
      <c r="G32" s="28"/>
      <c r="H32" s="34"/>
      <c r="I32" s="35"/>
    </row>
    <row r="33" spans="2:9" ht="39" customHeight="1">
      <c r="B33" s="13" t="s">
        <v>24</v>
      </c>
      <c r="C33" s="14">
        <v>419050</v>
      </c>
      <c r="D33" s="14"/>
      <c r="E33" s="14">
        <v>144748</v>
      </c>
      <c r="F33" s="25">
        <v>608573</v>
      </c>
      <c r="G33" s="28">
        <f>E33/E45*100</f>
        <v>0.4</v>
      </c>
      <c r="H33" s="34"/>
      <c r="I33" s="35"/>
    </row>
    <row r="34" spans="2:9" ht="18.75">
      <c r="B34" s="13" t="s">
        <v>25</v>
      </c>
      <c r="C34" s="14">
        <v>28233138</v>
      </c>
      <c r="D34" s="14"/>
      <c r="E34" s="14">
        <v>10448435</v>
      </c>
      <c r="F34" s="25">
        <v>2685304</v>
      </c>
      <c r="G34" s="28">
        <f>E34/E45*100</f>
        <v>31.3</v>
      </c>
      <c r="H34" s="34"/>
      <c r="I34" s="35"/>
    </row>
    <row r="35" spans="2:9" ht="18.75">
      <c r="B35" s="13" t="s">
        <v>4</v>
      </c>
      <c r="C35" s="14">
        <v>6042673</v>
      </c>
      <c r="D35" s="14"/>
      <c r="E35" s="14">
        <v>2016915</v>
      </c>
      <c r="F35" s="25">
        <v>1129669</v>
      </c>
      <c r="G35" s="28">
        <f>E35/E45*100</f>
        <v>6</v>
      </c>
      <c r="H35" s="34"/>
      <c r="I35" s="35"/>
    </row>
    <row r="36" spans="2:9" ht="18.75">
      <c r="B36" s="13" t="s">
        <v>26</v>
      </c>
      <c r="C36" s="14">
        <v>38537</v>
      </c>
      <c r="D36" s="14"/>
      <c r="E36" s="14">
        <v>15259</v>
      </c>
      <c r="F36" s="25">
        <v>21941</v>
      </c>
      <c r="G36" s="28">
        <f>E36/E45*100</f>
        <v>0</v>
      </c>
      <c r="H36" s="34"/>
      <c r="I36" s="35"/>
    </row>
    <row r="37" spans="2:10" ht="18.75">
      <c r="B37" s="13" t="s">
        <v>5</v>
      </c>
      <c r="C37" s="14">
        <v>20835103</v>
      </c>
      <c r="D37" s="14"/>
      <c r="E37" s="14">
        <v>9191986</v>
      </c>
      <c r="F37" s="25">
        <v>1486552</v>
      </c>
      <c r="G37" s="28">
        <f>E37/E45*100</f>
        <v>27.5</v>
      </c>
      <c r="H37" s="34"/>
      <c r="I37" s="35"/>
      <c r="J37" s="35"/>
    </row>
    <row r="38" spans="2:10" ht="18.75">
      <c r="B38" s="13" t="s">
        <v>49</v>
      </c>
      <c r="C38" s="14">
        <v>3681433</v>
      </c>
      <c r="D38" s="14"/>
      <c r="E38" s="14">
        <v>1493928</v>
      </c>
      <c r="F38" s="25">
        <v>352654</v>
      </c>
      <c r="G38" s="28">
        <f>E38/E45*100</f>
        <v>4.5</v>
      </c>
      <c r="H38" s="34"/>
      <c r="I38" s="35"/>
      <c r="J38" s="35"/>
    </row>
    <row r="39" spans="2:10" ht="18" customHeight="1">
      <c r="B39" s="13" t="s">
        <v>45</v>
      </c>
      <c r="C39" s="14">
        <v>11616801</v>
      </c>
      <c r="D39" s="14"/>
      <c r="E39" s="14">
        <v>4261866</v>
      </c>
      <c r="F39" s="25">
        <v>2211396</v>
      </c>
      <c r="G39" s="28">
        <f>E39/E45*100</f>
        <v>12.8</v>
      </c>
      <c r="H39" s="34"/>
      <c r="I39" s="35"/>
      <c r="J39" s="35"/>
    </row>
    <row r="40" spans="2:10" ht="18.75" customHeight="1">
      <c r="B40" s="13" t="s">
        <v>6</v>
      </c>
      <c r="C40" s="14">
        <v>8284963</v>
      </c>
      <c r="D40" s="14"/>
      <c r="E40" s="14">
        <v>3267609</v>
      </c>
      <c r="F40" s="25">
        <v>318407</v>
      </c>
      <c r="G40" s="28">
        <f>E40/E45*100</f>
        <v>9.8</v>
      </c>
      <c r="H40" s="34"/>
      <c r="I40" s="35"/>
      <c r="J40" s="35"/>
    </row>
    <row r="41" spans="2:10" ht="18.75" customHeight="1">
      <c r="B41" s="13" t="s">
        <v>46</v>
      </c>
      <c r="C41" s="14">
        <v>1199256</v>
      </c>
      <c r="D41" s="14"/>
      <c r="E41" s="14">
        <v>371204</v>
      </c>
      <c r="F41" s="25"/>
      <c r="G41" s="28"/>
      <c r="H41" s="35"/>
      <c r="I41" s="35"/>
      <c r="J41" s="35"/>
    </row>
    <row r="42" spans="2:10" ht="18.75" customHeight="1">
      <c r="B42" s="13" t="s">
        <v>47</v>
      </c>
      <c r="C42" s="14">
        <v>220475</v>
      </c>
      <c r="D42" s="14"/>
      <c r="E42" s="14">
        <v>90578</v>
      </c>
      <c r="F42" s="25"/>
      <c r="G42" s="28"/>
      <c r="H42" s="56"/>
      <c r="I42" s="35"/>
      <c r="J42" s="35"/>
    </row>
    <row r="43" spans="2:10" ht="39.75" customHeight="1">
      <c r="B43" s="13" t="s">
        <v>48</v>
      </c>
      <c r="C43" s="14">
        <v>769343</v>
      </c>
      <c r="D43" s="14"/>
      <c r="E43" s="14">
        <v>200603</v>
      </c>
      <c r="F43" s="25"/>
      <c r="G43" s="28"/>
      <c r="H43" s="56"/>
      <c r="I43" s="35"/>
      <c r="J43" s="35"/>
    </row>
    <row r="44" spans="2:10" ht="56.25">
      <c r="B44" s="13" t="s">
        <v>72</v>
      </c>
      <c r="C44" s="14"/>
      <c r="D44" s="14"/>
      <c r="E44" s="14">
        <v>2732</v>
      </c>
      <c r="F44" s="25">
        <v>6038088</v>
      </c>
      <c r="G44" s="28"/>
      <c r="I44" s="35"/>
      <c r="J44" s="35"/>
    </row>
    <row r="45" spans="2:9" ht="19.5" customHeight="1">
      <c r="B45" s="18" t="s">
        <v>7</v>
      </c>
      <c r="C45" s="19">
        <f>SUM(C31:C44)</f>
        <v>86937422</v>
      </c>
      <c r="D45" s="19">
        <f>SUM(D31:D44)</f>
        <v>0</v>
      </c>
      <c r="E45" s="19">
        <f>SUM(E31:E44)</f>
        <v>33384437</v>
      </c>
      <c r="F45" s="19">
        <f>SUM(F31:F44)</f>
        <v>14964505</v>
      </c>
      <c r="G45" s="30">
        <f>E45/E45*100</f>
        <v>100</v>
      </c>
      <c r="I45" s="38"/>
    </row>
    <row r="46" spans="2:9" ht="39.75" customHeight="1">
      <c r="B46" s="41" t="s">
        <v>8</v>
      </c>
      <c r="C46" s="16">
        <f>SUM(C29-C45)</f>
        <v>-4996910</v>
      </c>
      <c r="D46" s="16">
        <f>SUM(D29-D45)</f>
        <v>0</v>
      </c>
      <c r="E46" s="16">
        <f>SUM(E29-E45)</f>
        <v>3612094</v>
      </c>
      <c r="F46" s="16">
        <f>SUM(F29-F45)</f>
        <v>-337875</v>
      </c>
      <c r="G46" s="10"/>
      <c r="I46" s="38"/>
    </row>
    <row r="47" spans="2:6" ht="13.5" customHeight="1">
      <c r="B47" s="21"/>
      <c r="C47" s="21"/>
      <c r="D47" s="21"/>
      <c r="E47" s="21"/>
      <c r="F47" s="21"/>
    </row>
    <row r="48" spans="2:6" ht="40.5" customHeight="1">
      <c r="B48" s="49" t="s">
        <v>38</v>
      </c>
      <c r="C48" s="50"/>
      <c r="D48" s="50"/>
      <c r="E48" s="53" t="s">
        <v>35</v>
      </c>
      <c r="F48" s="21"/>
    </row>
    <row r="49" spans="2:6" ht="12.75" customHeight="1">
      <c r="B49" s="22"/>
      <c r="C49" s="21"/>
      <c r="D49" s="21"/>
      <c r="E49" s="21"/>
      <c r="F49" s="21"/>
    </row>
    <row r="50" spans="2:6" ht="18.75">
      <c r="B50" s="51" t="s">
        <v>67</v>
      </c>
      <c r="C50" s="21"/>
      <c r="D50" s="21"/>
      <c r="E50" s="21"/>
      <c r="F50" s="21"/>
    </row>
    <row r="51" spans="2:6" ht="15.75" customHeight="1">
      <c r="B51" s="52" t="s">
        <v>44</v>
      </c>
      <c r="C51" s="21"/>
      <c r="D51" s="21"/>
      <c r="E51" s="21"/>
      <c r="F51" s="21"/>
    </row>
    <row r="52" spans="2:6" ht="18.75">
      <c r="B52" s="21"/>
      <c r="C52" s="21"/>
      <c r="D52" s="21"/>
      <c r="E52" s="21"/>
      <c r="F52" s="21"/>
    </row>
    <row r="53" spans="2:6" ht="18.75">
      <c r="B53" s="21"/>
      <c r="C53" s="21"/>
      <c r="D53" s="21"/>
      <c r="E53" s="21"/>
      <c r="F53" s="21"/>
    </row>
    <row r="54" spans="2:6" ht="18.75">
      <c r="B54" s="21"/>
      <c r="C54" s="21"/>
      <c r="D54" s="21"/>
      <c r="E54" s="21"/>
      <c r="F54" s="21"/>
    </row>
    <row r="55" spans="2:6" ht="18.75">
      <c r="B55" s="21"/>
      <c r="C55" s="21"/>
      <c r="D55" s="21"/>
      <c r="E55" s="21"/>
      <c r="F55" s="21"/>
    </row>
    <row r="56" spans="2:6" ht="18.75">
      <c r="B56" s="21"/>
      <c r="C56" s="21"/>
      <c r="D56" s="21"/>
      <c r="E56" s="21"/>
      <c r="F56" s="21"/>
    </row>
    <row r="57" spans="2:6" ht="18.75">
      <c r="B57" s="21"/>
      <c r="C57" s="21"/>
      <c r="D57" s="21"/>
      <c r="E57" s="21"/>
      <c r="F57" s="21"/>
    </row>
    <row r="58" spans="2:6" ht="18.75">
      <c r="B58" s="21"/>
      <c r="C58" s="21"/>
      <c r="D58" s="21"/>
      <c r="E58" s="21"/>
      <c r="F58" s="21"/>
    </row>
    <row r="59" spans="2:6" ht="18.75">
      <c r="B59" s="21"/>
      <c r="C59" s="21"/>
      <c r="D59" s="21"/>
      <c r="E59" s="21"/>
      <c r="F59" s="21"/>
    </row>
    <row r="60" spans="2:6" ht="18.75">
      <c r="B60" s="21"/>
      <c r="C60" s="21"/>
      <c r="D60" s="21"/>
      <c r="E60" s="21"/>
      <c r="F60" s="21"/>
    </row>
    <row r="61" spans="2:6" ht="18.75">
      <c r="B61" s="21"/>
      <c r="C61" s="21"/>
      <c r="D61" s="21"/>
      <c r="E61" s="21"/>
      <c r="F61" s="21"/>
    </row>
    <row r="62" spans="2:6" ht="18.75">
      <c r="B62" s="21"/>
      <c r="C62" s="21"/>
      <c r="D62" s="21"/>
      <c r="E62" s="21"/>
      <c r="F62" s="21"/>
    </row>
    <row r="63" spans="2:6" ht="18.75">
      <c r="B63" s="21"/>
      <c r="C63" s="21"/>
      <c r="D63" s="21"/>
      <c r="E63" s="21"/>
      <c r="F63" s="21"/>
    </row>
    <row r="64" spans="2:6" ht="18.75">
      <c r="B64" s="21"/>
      <c r="C64" s="21"/>
      <c r="D64" s="21"/>
      <c r="E64" s="21"/>
      <c r="F64" s="21"/>
    </row>
    <row r="65" spans="2:6" ht="18.75">
      <c r="B65" s="21"/>
      <c r="C65" s="21"/>
      <c r="D65" s="21"/>
      <c r="E65" s="21"/>
      <c r="F65" s="21"/>
    </row>
    <row r="66" spans="2:6" ht="18.75">
      <c r="B66" s="21"/>
      <c r="C66" s="21"/>
      <c r="D66" s="21"/>
      <c r="E66" s="21"/>
      <c r="F66" s="21"/>
    </row>
    <row r="67" spans="2:6" ht="18.75">
      <c r="B67" s="21"/>
      <c r="C67" s="21"/>
      <c r="D67" s="21"/>
      <c r="E67" s="21"/>
      <c r="F67" s="21"/>
    </row>
    <row r="68" spans="2:6" ht="18.75">
      <c r="B68" s="21"/>
      <c r="C68" s="21"/>
      <c r="D68" s="21"/>
      <c r="E68" s="21"/>
      <c r="F68" s="21"/>
    </row>
    <row r="69" spans="2:6" ht="18.75">
      <c r="B69" s="21"/>
      <c r="C69" s="21"/>
      <c r="D69" s="21"/>
      <c r="E69" s="21"/>
      <c r="F69" s="21"/>
    </row>
    <row r="70" spans="2:6" ht="18.75">
      <c r="B70" s="21"/>
      <c r="C70" s="21"/>
      <c r="D70" s="21"/>
      <c r="E70" s="21"/>
      <c r="F70" s="21"/>
    </row>
    <row r="71" spans="2:6" ht="18.75">
      <c r="B71" s="21"/>
      <c r="C71" s="21"/>
      <c r="D71" s="21"/>
      <c r="E71" s="21"/>
      <c r="F71" s="21"/>
    </row>
    <row r="72" spans="2:6" ht="18.75">
      <c r="B72" s="21"/>
      <c r="C72" s="21"/>
      <c r="D72" s="21"/>
      <c r="E72" s="21"/>
      <c r="F72" s="21"/>
    </row>
    <row r="73" spans="2:6" ht="18.75">
      <c r="B73" s="21"/>
      <c r="C73" s="21"/>
      <c r="D73" s="21"/>
      <c r="E73" s="21"/>
      <c r="F73" s="21"/>
    </row>
    <row r="74" spans="2:6" ht="18.75">
      <c r="B74" s="21"/>
      <c r="C74" s="21"/>
      <c r="D74" s="21"/>
      <c r="E74" s="21"/>
      <c r="F74" s="21"/>
    </row>
    <row r="75" spans="2:6" ht="18.75">
      <c r="B75" s="21"/>
      <c r="C75" s="21"/>
      <c r="D75" s="21"/>
      <c r="E75" s="21"/>
      <c r="F75" s="21"/>
    </row>
    <row r="76" spans="2:6" ht="18.75">
      <c r="B76" s="21"/>
      <c r="C76" s="21"/>
      <c r="D76" s="21"/>
      <c r="E76" s="21"/>
      <c r="F76" s="21"/>
    </row>
    <row r="77" spans="2:6" ht="18.75">
      <c r="B77" s="21"/>
      <c r="C77" s="21"/>
      <c r="D77" s="21"/>
      <c r="E77" s="21"/>
      <c r="F77" s="21"/>
    </row>
    <row r="78" spans="2:6" ht="18.75">
      <c r="B78" s="21"/>
      <c r="C78" s="21"/>
      <c r="D78" s="21"/>
      <c r="E78" s="21"/>
      <c r="F78" s="21"/>
    </row>
    <row r="79" spans="2:6" ht="18.75">
      <c r="B79" s="21"/>
      <c r="C79" s="21"/>
      <c r="D79" s="21"/>
      <c r="E79" s="21"/>
      <c r="F79" s="21"/>
    </row>
    <row r="80" spans="2:6" ht="18.75">
      <c r="B80" s="21"/>
      <c r="C80" s="21"/>
      <c r="D80" s="21"/>
      <c r="E80" s="21"/>
      <c r="F80" s="21"/>
    </row>
    <row r="81" spans="2:6" ht="18.75">
      <c r="B81" s="21"/>
      <c r="C81" s="21"/>
      <c r="D81" s="21"/>
      <c r="E81" s="21"/>
      <c r="F81" s="21"/>
    </row>
    <row r="82" spans="2:6" ht="18.75">
      <c r="B82" s="21"/>
      <c r="C82" s="21"/>
      <c r="D82" s="21"/>
      <c r="E82" s="21"/>
      <c r="F82" s="21"/>
    </row>
    <row r="83" spans="2:6" ht="18.75">
      <c r="B83" s="21"/>
      <c r="C83" s="21"/>
      <c r="D83" s="21"/>
      <c r="E83" s="21"/>
      <c r="F83" s="21"/>
    </row>
    <row r="84" spans="2:6" ht="18.75">
      <c r="B84" s="21"/>
      <c r="C84" s="21"/>
      <c r="D84" s="21"/>
      <c r="E84" s="21"/>
      <c r="F84" s="21"/>
    </row>
    <row r="85" spans="2:6" ht="18.75">
      <c r="B85" s="21"/>
      <c r="C85" s="21"/>
      <c r="D85" s="21"/>
      <c r="E85" s="21"/>
      <c r="F85" s="21"/>
    </row>
    <row r="86" spans="2:6" ht="18.75">
      <c r="B86" s="21"/>
      <c r="C86" s="21"/>
      <c r="D86" s="21"/>
      <c r="E86" s="21"/>
      <c r="F86" s="21"/>
    </row>
    <row r="87" spans="2:6" ht="18.75">
      <c r="B87" s="21"/>
      <c r="C87" s="21"/>
      <c r="D87" s="21"/>
      <c r="E87" s="21"/>
      <c r="F87" s="21"/>
    </row>
    <row r="88" spans="2:6" ht="18.75">
      <c r="B88" s="21"/>
      <c r="C88" s="21"/>
      <c r="D88" s="21"/>
      <c r="E88" s="21"/>
      <c r="F88" s="21"/>
    </row>
    <row r="89" spans="2:6" ht="18.75">
      <c r="B89" s="21"/>
      <c r="C89" s="21"/>
      <c r="D89" s="21"/>
      <c r="E89" s="21"/>
      <c r="F89" s="21"/>
    </row>
    <row r="90" spans="2:6" ht="18.75">
      <c r="B90" s="21"/>
      <c r="C90" s="21"/>
      <c r="D90" s="21"/>
      <c r="E90" s="21"/>
      <c r="F90" s="21"/>
    </row>
    <row r="91" spans="2:6" ht="18.75">
      <c r="B91" s="21"/>
      <c r="C91" s="21"/>
      <c r="D91" s="21"/>
      <c r="E91" s="21"/>
      <c r="F91" s="21"/>
    </row>
    <row r="92" spans="2:6" ht="18.75">
      <c r="B92" s="21"/>
      <c r="C92" s="21"/>
      <c r="D92" s="21"/>
      <c r="E92" s="21"/>
      <c r="F92" s="21"/>
    </row>
    <row r="93" spans="2:6" ht="18.75">
      <c r="B93" s="21"/>
      <c r="C93" s="21"/>
      <c r="D93" s="21"/>
      <c r="E93" s="21"/>
      <c r="F93" s="21"/>
    </row>
    <row r="94" spans="2:6" ht="18.75">
      <c r="B94" s="21"/>
      <c r="C94" s="21"/>
      <c r="D94" s="21"/>
      <c r="E94" s="21"/>
      <c r="F94" s="21"/>
    </row>
    <row r="95" spans="2:6" ht="18.75">
      <c r="B95" s="21"/>
      <c r="C95" s="21"/>
      <c r="D95" s="21"/>
      <c r="E95" s="21"/>
      <c r="F95" s="21"/>
    </row>
    <row r="96" spans="2:6" ht="18.75">
      <c r="B96" s="21"/>
      <c r="C96" s="21"/>
      <c r="D96" s="21"/>
      <c r="E96" s="21"/>
      <c r="F96" s="21"/>
    </row>
    <row r="97" spans="2:6" ht="18.75">
      <c r="B97" s="21"/>
      <c r="C97" s="21"/>
      <c r="D97" s="21"/>
      <c r="E97" s="21"/>
      <c r="F97" s="21"/>
    </row>
    <row r="98" spans="2:6" ht="18.75">
      <c r="B98" s="21"/>
      <c r="C98" s="21"/>
      <c r="D98" s="21"/>
      <c r="E98" s="21"/>
      <c r="F98" s="21"/>
    </row>
    <row r="99" spans="2:6" ht="18.75">
      <c r="B99" s="21"/>
      <c r="C99" s="21"/>
      <c r="D99" s="21"/>
      <c r="E99" s="21"/>
      <c r="F99" s="21"/>
    </row>
    <row r="100" spans="2:6" ht="18.75">
      <c r="B100" s="21"/>
      <c r="C100" s="21"/>
      <c r="D100" s="21"/>
      <c r="E100" s="21"/>
      <c r="F100" s="21"/>
    </row>
    <row r="101" spans="2:6" ht="18.75">
      <c r="B101" s="21"/>
      <c r="C101" s="21"/>
      <c r="D101" s="21"/>
      <c r="E101" s="21"/>
      <c r="F101" s="21"/>
    </row>
    <row r="102" spans="2:6" ht="18.75">
      <c r="B102" s="21"/>
      <c r="C102" s="21"/>
      <c r="D102" s="21"/>
      <c r="E102" s="21"/>
      <c r="F102" s="21"/>
    </row>
    <row r="103" spans="2:6" ht="18.75">
      <c r="B103" s="21"/>
      <c r="C103" s="21"/>
      <c r="D103" s="21"/>
      <c r="E103" s="21"/>
      <c r="F103" s="21"/>
    </row>
    <row r="104" spans="2:6" ht="18.75">
      <c r="B104" s="21"/>
      <c r="C104" s="21"/>
      <c r="D104" s="21"/>
      <c r="E104" s="21"/>
      <c r="F104" s="21"/>
    </row>
    <row r="105" spans="2:6" ht="18.75">
      <c r="B105" s="21"/>
      <c r="C105" s="21"/>
      <c r="D105" s="21"/>
      <c r="E105" s="21"/>
      <c r="F105" s="21"/>
    </row>
    <row r="106" spans="2:6" ht="18.75">
      <c r="B106" s="21"/>
      <c r="C106" s="21"/>
      <c r="D106" s="21"/>
      <c r="E106" s="21"/>
      <c r="F106" s="21"/>
    </row>
    <row r="107" spans="2:6" ht="18.75">
      <c r="B107" s="21"/>
      <c r="C107" s="21"/>
      <c r="D107" s="21"/>
      <c r="E107" s="21"/>
      <c r="F107" s="21"/>
    </row>
    <row r="108" spans="2:6" ht="18.75">
      <c r="B108" s="21"/>
      <c r="C108" s="21"/>
      <c r="D108" s="21"/>
      <c r="E108" s="21"/>
      <c r="F108" s="21"/>
    </row>
    <row r="109" spans="2:6" ht="18.75">
      <c r="B109" s="21"/>
      <c r="C109" s="21"/>
      <c r="D109" s="21"/>
      <c r="E109" s="21"/>
      <c r="F109" s="21"/>
    </row>
    <row r="110" spans="2:6" ht="18.75">
      <c r="B110" s="21"/>
      <c r="C110" s="21"/>
      <c r="D110" s="21"/>
      <c r="E110" s="21"/>
      <c r="F110" s="21"/>
    </row>
    <row r="111" spans="2:6" ht="18.75">
      <c r="B111" s="21"/>
      <c r="C111" s="21"/>
      <c r="D111" s="21"/>
      <c r="E111" s="21"/>
      <c r="F111" s="21"/>
    </row>
    <row r="112" spans="2:6" ht="18.75">
      <c r="B112" s="21"/>
      <c r="C112" s="21"/>
      <c r="D112" s="21"/>
      <c r="E112" s="21"/>
      <c r="F112" s="21"/>
    </row>
    <row r="113" spans="2:6" ht="18.75">
      <c r="B113" s="21"/>
      <c r="C113" s="21"/>
      <c r="D113" s="21"/>
      <c r="E113" s="21"/>
      <c r="F113" s="21"/>
    </row>
    <row r="114" spans="2:6" ht="18.75">
      <c r="B114" s="21"/>
      <c r="C114" s="21"/>
      <c r="D114" s="21"/>
      <c r="E114" s="21"/>
      <c r="F114" s="21"/>
    </row>
    <row r="115" spans="2:6" ht="18.75">
      <c r="B115" s="21"/>
      <c r="C115" s="21"/>
      <c r="D115" s="21"/>
      <c r="E115" s="21"/>
      <c r="F115" s="21"/>
    </row>
    <row r="116" spans="2:6" ht="18.75">
      <c r="B116" s="21"/>
      <c r="C116" s="21"/>
      <c r="D116" s="21"/>
      <c r="E116" s="21"/>
      <c r="F116" s="21"/>
    </row>
    <row r="117" spans="2:6" ht="18.75">
      <c r="B117" s="21"/>
      <c r="C117" s="21"/>
      <c r="D117" s="21"/>
      <c r="E117" s="21"/>
      <c r="F117" s="21"/>
    </row>
    <row r="118" spans="2:6" ht="18.75">
      <c r="B118" s="21"/>
      <c r="C118" s="21"/>
      <c r="D118" s="21"/>
      <c r="E118" s="21"/>
      <c r="F118" s="21"/>
    </row>
    <row r="119" spans="2:6" ht="18.75">
      <c r="B119" s="21"/>
      <c r="C119" s="21"/>
      <c r="D119" s="21"/>
      <c r="E119" s="21"/>
      <c r="F119" s="21"/>
    </row>
    <row r="120" spans="2:6" ht="18.75">
      <c r="B120" s="21"/>
      <c r="C120" s="21"/>
      <c r="D120" s="21"/>
      <c r="E120" s="21"/>
      <c r="F120" s="21"/>
    </row>
    <row r="121" spans="2:6" ht="18.75">
      <c r="B121" s="21"/>
      <c r="C121" s="21"/>
      <c r="D121" s="21"/>
      <c r="E121" s="21"/>
      <c r="F121" s="21"/>
    </row>
    <row r="122" spans="2:6" ht="18.75">
      <c r="B122" s="21"/>
      <c r="C122" s="21"/>
      <c r="D122" s="21"/>
      <c r="E122" s="21"/>
      <c r="F122" s="21"/>
    </row>
    <row r="123" spans="2:6" ht="18.75">
      <c r="B123" s="21"/>
      <c r="C123" s="21"/>
      <c r="D123" s="21"/>
      <c r="E123" s="21"/>
      <c r="F123" s="21"/>
    </row>
    <row r="124" spans="2:6" ht="18.75">
      <c r="B124" s="21"/>
      <c r="C124" s="21"/>
      <c r="D124" s="21"/>
      <c r="E124" s="21"/>
      <c r="F124" s="21"/>
    </row>
    <row r="125" spans="2:6" ht="18.75">
      <c r="B125" s="21"/>
      <c r="C125" s="21"/>
      <c r="D125" s="21"/>
      <c r="E125" s="21"/>
      <c r="F125" s="21"/>
    </row>
    <row r="126" spans="2:6" ht="18.75">
      <c r="B126" s="21"/>
      <c r="C126" s="21"/>
      <c r="D126" s="21"/>
      <c r="E126" s="21"/>
      <c r="F126" s="21"/>
    </row>
    <row r="127" spans="2:6" ht="18.75">
      <c r="B127" s="21"/>
      <c r="C127" s="21"/>
      <c r="D127" s="21"/>
      <c r="E127" s="21"/>
      <c r="F127" s="21"/>
    </row>
    <row r="128" spans="2:6" ht="18.75">
      <c r="B128" s="21"/>
      <c r="C128" s="21"/>
      <c r="D128" s="21"/>
      <c r="E128" s="21"/>
      <c r="F128" s="21"/>
    </row>
    <row r="129" spans="2:6" ht="18.75">
      <c r="B129" s="21"/>
      <c r="C129" s="21"/>
      <c r="D129" s="21"/>
      <c r="E129" s="21"/>
      <c r="F129" s="21"/>
    </row>
    <row r="130" spans="2:6" ht="18.75">
      <c r="B130" s="21"/>
      <c r="C130" s="21"/>
      <c r="D130" s="21"/>
      <c r="E130" s="21"/>
      <c r="F130" s="21"/>
    </row>
    <row r="131" spans="2:6" ht="18.75">
      <c r="B131" s="21"/>
      <c r="C131" s="21"/>
      <c r="D131" s="21"/>
      <c r="E131" s="21"/>
      <c r="F131" s="21"/>
    </row>
    <row r="132" spans="2:6" ht="18.75">
      <c r="B132" s="21"/>
      <c r="C132" s="21"/>
      <c r="D132" s="21"/>
      <c r="E132" s="21"/>
      <c r="F132" s="21"/>
    </row>
    <row r="133" spans="2:6" ht="18.75">
      <c r="B133" s="21"/>
      <c r="C133" s="21"/>
      <c r="D133" s="21"/>
      <c r="E133" s="21"/>
      <c r="F133" s="21"/>
    </row>
    <row r="134" spans="2:6" ht="18.75">
      <c r="B134" s="21"/>
      <c r="C134" s="21"/>
      <c r="D134" s="21"/>
      <c r="E134" s="21"/>
      <c r="F134" s="21"/>
    </row>
    <row r="135" spans="2:6" ht="18.75">
      <c r="B135" s="21"/>
      <c r="C135" s="21"/>
      <c r="D135" s="21"/>
      <c r="E135" s="21"/>
      <c r="F135" s="21"/>
    </row>
    <row r="136" spans="2:6" ht="18.75">
      <c r="B136" s="21"/>
      <c r="C136" s="21"/>
      <c r="D136" s="21"/>
      <c r="E136" s="21"/>
      <c r="F136" s="21"/>
    </row>
    <row r="137" spans="2:6" ht="18.75">
      <c r="B137" s="21"/>
      <c r="C137" s="21"/>
      <c r="D137" s="21"/>
      <c r="E137" s="21"/>
      <c r="F137" s="21"/>
    </row>
    <row r="138" spans="2:6" ht="18.75">
      <c r="B138" s="21"/>
      <c r="C138" s="21"/>
      <c r="D138" s="21"/>
      <c r="E138" s="21"/>
      <c r="F138" s="21"/>
    </row>
    <row r="139" spans="2:6" ht="18.75">
      <c r="B139" s="21"/>
      <c r="C139" s="21"/>
      <c r="D139" s="21"/>
      <c r="E139" s="21"/>
      <c r="F139" s="21"/>
    </row>
    <row r="140" spans="2:6" ht="18.75">
      <c r="B140" s="21"/>
      <c r="C140" s="21"/>
      <c r="D140" s="21"/>
      <c r="E140" s="21"/>
      <c r="F140" s="21"/>
    </row>
    <row r="141" spans="2:6" ht="18.75">
      <c r="B141" s="21"/>
      <c r="C141" s="21"/>
      <c r="D141" s="21"/>
      <c r="E141" s="21"/>
      <c r="F141" s="21"/>
    </row>
    <row r="142" spans="2:6" ht="18.75">
      <c r="B142" s="21"/>
      <c r="C142" s="21"/>
      <c r="D142" s="21"/>
      <c r="E142" s="21"/>
      <c r="F142" s="21"/>
    </row>
    <row r="143" spans="2:6" ht="18.75">
      <c r="B143" s="21"/>
      <c r="C143" s="21"/>
      <c r="D143" s="21"/>
      <c r="E143" s="21"/>
      <c r="F143" s="21"/>
    </row>
    <row r="144" spans="2:6" ht="18.75">
      <c r="B144" s="21"/>
      <c r="C144" s="21"/>
      <c r="D144" s="21"/>
      <c r="E144" s="21"/>
      <c r="F144" s="21"/>
    </row>
    <row r="145" spans="2:6" ht="18.75">
      <c r="B145" s="21"/>
      <c r="C145" s="21"/>
      <c r="D145" s="21"/>
      <c r="E145" s="21"/>
      <c r="F145" s="21"/>
    </row>
    <row r="146" spans="2:6" ht="18.75">
      <c r="B146" s="21"/>
      <c r="C146" s="21"/>
      <c r="D146" s="21"/>
      <c r="E146" s="21"/>
      <c r="F146" s="21"/>
    </row>
    <row r="147" spans="2:6" ht="18.75">
      <c r="B147" s="21"/>
      <c r="C147" s="21"/>
      <c r="D147" s="21"/>
      <c r="E147" s="21"/>
      <c r="F147" s="21"/>
    </row>
    <row r="148" spans="2:6" ht="18.75">
      <c r="B148" s="21"/>
      <c r="C148" s="21"/>
      <c r="D148" s="21"/>
      <c r="E148" s="21"/>
      <c r="F148" s="21"/>
    </row>
    <row r="149" spans="2:6" ht="18.75">
      <c r="B149" s="21"/>
      <c r="C149" s="21"/>
      <c r="D149" s="21"/>
      <c r="E149" s="21"/>
      <c r="F149" s="21"/>
    </row>
    <row r="150" spans="2:6" ht="18.75">
      <c r="B150" s="21"/>
      <c r="C150" s="21"/>
      <c r="D150" s="21"/>
      <c r="E150" s="21"/>
      <c r="F150" s="21"/>
    </row>
    <row r="151" spans="2:6" ht="18.75">
      <c r="B151" s="21"/>
      <c r="C151" s="21"/>
      <c r="D151" s="21"/>
      <c r="E151" s="21"/>
      <c r="F151" s="21"/>
    </row>
    <row r="152" spans="2:6" ht="18.75">
      <c r="B152" s="21"/>
      <c r="C152" s="21"/>
      <c r="D152" s="21"/>
      <c r="E152" s="21"/>
      <c r="F152" s="21"/>
    </row>
    <row r="153" spans="2:6" ht="18.75">
      <c r="B153" s="21"/>
      <c r="C153" s="21"/>
      <c r="D153" s="21"/>
      <c r="E153" s="21"/>
      <c r="F153" s="21"/>
    </row>
    <row r="154" spans="2:6" ht="18.75">
      <c r="B154" s="21"/>
      <c r="C154" s="21"/>
      <c r="D154" s="21"/>
      <c r="E154" s="21"/>
      <c r="F154" s="21"/>
    </row>
    <row r="155" spans="2:6" ht="18.75">
      <c r="B155" s="21"/>
      <c r="C155" s="21"/>
      <c r="D155" s="21"/>
      <c r="E155" s="21"/>
      <c r="F155" s="21"/>
    </row>
    <row r="156" spans="2:6" ht="18.75">
      <c r="B156" s="21"/>
      <c r="C156" s="21"/>
      <c r="D156" s="21"/>
      <c r="E156" s="21"/>
      <c r="F156" s="21"/>
    </row>
    <row r="157" spans="2:6" ht="18.75">
      <c r="B157" s="21"/>
      <c r="C157" s="21"/>
      <c r="D157" s="21"/>
      <c r="E157" s="21"/>
      <c r="F157" s="21"/>
    </row>
    <row r="158" spans="2:6" ht="18.75">
      <c r="B158" s="21"/>
      <c r="C158" s="21"/>
      <c r="D158" s="21"/>
      <c r="E158" s="21"/>
      <c r="F158" s="21"/>
    </row>
    <row r="159" spans="2:6" ht="18.75">
      <c r="B159" s="21"/>
      <c r="C159" s="21"/>
      <c r="D159" s="21"/>
      <c r="E159" s="21"/>
      <c r="F159" s="21"/>
    </row>
    <row r="160" spans="2:6" ht="18.75">
      <c r="B160" s="21"/>
      <c r="C160" s="21"/>
      <c r="D160" s="21"/>
      <c r="E160" s="21"/>
      <c r="F160" s="21"/>
    </row>
    <row r="161" spans="2:6" ht="18.75">
      <c r="B161" s="21"/>
      <c r="C161" s="21"/>
      <c r="D161" s="21"/>
      <c r="E161" s="21"/>
      <c r="F161" s="21"/>
    </row>
    <row r="162" spans="2:6" ht="18.75">
      <c r="B162" s="21"/>
      <c r="C162" s="21"/>
      <c r="D162" s="21"/>
      <c r="E162" s="21"/>
      <c r="F162" s="21"/>
    </row>
    <row r="163" spans="2:6" ht="18.75">
      <c r="B163" s="21"/>
      <c r="C163" s="21"/>
      <c r="D163" s="21"/>
      <c r="E163" s="21"/>
      <c r="F163" s="21"/>
    </row>
    <row r="164" spans="2:6" ht="18.75">
      <c r="B164" s="21"/>
      <c r="C164" s="21"/>
      <c r="D164" s="21"/>
      <c r="E164" s="21"/>
      <c r="F164" s="21"/>
    </row>
    <row r="165" spans="2:6" ht="18.75">
      <c r="B165" s="21"/>
      <c r="C165" s="21"/>
      <c r="D165" s="21"/>
      <c r="E165" s="21"/>
      <c r="F165" s="21"/>
    </row>
    <row r="166" spans="2:6" ht="18.75">
      <c r="B166" s="21"/>
      <c r="C166" s="21"/>
      <c r="D166" s="21"/>
      <c r="E166" s="21"/>
      <c r="F166" s="21"/>
    </row>
    <row r="167" spans="2:6" ht="18.75">
      <c r="B167" s="21"/>
      <c r="C167" s="21"/>
      <c r="D167" s="21"/>
      <c r="E167" s="21"/>
      <c r="F167" s="21"/>
    </row>
    <row r="168" spans="2:6" ht="18.75">
      <c r="B168" s="21"/>
      <c r="C168" s="21"/>
      <c r="D168" s="21"/>
      <c r="E168" s="21"/>
      <c r="F168" s="21"/>
    </row>
    <row r="169" spans="2:6" ht="18.75">
      <c r="B169" s="21"/>
      <c r="C169" s="21"/>
      <c r="D169" s="21"/>
      <c r="E169" s="21"/>
      <c r="F169" s="21"/>
    </row>
    <row r="170" spans="2:6" ht="18.75">
      <c r="B170" s="21"/>
      <c r="C170" s="21"/>
      <c r="D170" s="21"/>
      <c r="E170" s="21"/>
      <c r="F170" s="21"/>
    </row>
  </sheetData>
  <mergeCells count="2">
    <mergeCell ref="C1:G3"/>
    <mergeCell ref="B4:E4"/>
  </mergeCells>
  <printOptions/>
  <pageMargins left="0.984251968503937" right="0" top="1.1811023622047245" bottom="0" header="0" footer="0"/>
  <pageSetup fitToHeight="1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70"/>
  <sheetViews>
    <sheetView workbookViewId="0" topLeftCell="A22">
      <selection activeCell="J36" sqref="J36"/>
    </sheetView>
  </sheetViews>
  <sheetFormatPr defaultColWidth="9.00390625" defaultRowHeight="12.75"/>
  <cols>
    <col min="1" max="1" width="2.875" style="0" customWidth="1"/>
    <col min="2" max="2" width="74.125" style="0" customWidth="1"/>
    <col min="3" max="3" width="18.25390625" style="0" customWidth="1"/>
    <col min="4" max="4" width="17.125" style="0" hidden="1" customWidth="1"/>
    <col min="5" max="5" width="20.25390625" style="0" customWidth="1"/>
    <col min="6" max="6" width="16.25390625" style="0" hidden="1" customWidth="1"/>
    <col min="7" max="7" width="15.125" style="0" hidden="1" customWidth="1"/>
    <col min="8" max="8" width="12.75390625" style="0" hidden="1" customWidth="1"/>
    <col min="9" max="9" width="10.625" style="0" bestFit="1" customWidth="1"/>
  </cols>
  <sheetData>
    <row r="1" spans="2:7" ht="17.25" customHeight="1">
      <c r="B1" s="31" t="s">
        <v>81</v>
      </c>
      <c r="C1" s="57" t="s">
        <v>33</v>
      </c>
      <c r="D1" s="57"/>
      <c r="E1" s="57"/>
      <c r="F1" s="57"/>
      <c r="G1" s="57"/>
    </row>
    <row r="2" spans="2:7" ht="17.25" customHeight="1">
      <c r="B2" s="32" t="s">
        <v>34</v>
      </c>
      <c r="C2" s="57"/>
      <c r="D2" s="57"/>
      <c r="E2" s="57"/>
      <c r="F2" s="57"/>
      <c r="G2" s="57"/>
    </row>
    <row r="3" spans="3:7" ht="5.25" customHeight="1">
      <c r="C3" s="57"/>
      <c r="D3" s="57"/>
      <c r="E3" s="57"/>
      <c r="F3" s="57"/>
      <c r="G3" s="57"/>
    </row>
    <row r="4" spans="2:7" ht="18.75" customHeight="1">
      <c r="B4" s="58" t="s">
        <v>82</v>
      </c>
      <c r="C4" s="58"/>
      <c r="D4" s="58"/>
      <c r="E4" s="58"/>
      <c r="F4" s="3"/>
      <c r="G4" s="2"/>
    </row>
    <row r="5" spans="2:7" ht="10.5" customHeight="1">
      <c r="B5" s="6"/>
      <c r="C5" s="6"/>
      <c r="D5" s="6"/>
      <c r="E5" s="6"/>
      <c r="F5" s="6"/>
      <c r="G5" s="1"/>
    </row>
    <row r="6" spans="2:6" ht="12" customHeight="1">
      <c r="B6" s="7"/>
      <c r="C6" s="7"/>
      <c r="D6" s="7"/>
      <c r="E6" s="48" t="s">
        <v>60</v>
      </c>
      <c r="F6" s="8"/>
    </row>
    <row r="7" spans="2:7" ht="40.5" customHeight="1">
      <c r="B7" s="9" t="s">
        <v>9</v>
      </c>
      <c r="C7" s="9" t="s">
        <v>51</v>
      </c>
      <c r="D7" s="4" t="s">
        <v>29</v>
      </c>
      <c r="E7" s="9" t="s">
        <v>83</v>
      </c>
      <c r="F7" s="5" t="s">
        <v>30</v>
      </c>
      <c r="G7" s="26" t="s">
        <v>32</v>
      </c>
    </row>
    <row r="8" spans="2:7" ht="19.5">
      <c r="B8" s="10" t="s">
        <v>10</v>
      </c>
      <c r="C8" s="11"/>
      <c r="D8" s="11"/>
      <c r="E8" s="46"/>
      <c r="F8" s="24"/>
      <c r="G8" s="26"/>
    </row>
    <row r="9" spans="2:7" ht="19.5">
      <c r="B9" s="10" t="s">
        <v>27</v>
      </c>
      <c r="C9" s="12">
        <f>C10+C11</f>
        <v>44355999</v>
      </c>
      <c r="D9" s="12">
        <f>D10+D11</f>
        <v>0</v>
      </c>
      <c r="E9" s="12">
        <f>E10+E11</f>
        <v>20850742</v>
      </c>
      <c r="F9" s="12">
        <f>F10+F11</f>
        <v>8052493</v>
      </c>
      <c r="G9" s="27"/>
    </row>
    <row r="10" spans="2:10" ht="18.75">
      <c r="B10" s="13" t="s">
        <v>12</v>
      </c>
      <c r="C10" s="14">
        <v>28371930</v>
      </c>
      <c r="D10" s="14"/>
      <c r="E10" s="14">
        <v>11931712</v>
      </c>
      <c r="F10" s="25">
        <v>5279532</v>
      </c>
      <c r="G10" s="28">
        <f>E10/E29*100</f>
        <v>26.8</v>
      </c>
      <c r="J10" t="s">
        <v>77</v>
      </c>
    </row>
    <row r="11" spans="2:10" ht="18.75">
      <c r="B11" s="13" t="s">
        <v>11</v>
      </c>
      <c r="C11" s="14">
        <v>15984069</v>
      </c>
      <c r="D11" s="14"/>
      <c r="E11" s="14">
        <v>8919030</v>
      </c>
      <c r="F11" s="25">
        <v>2772961</v>
      </c>
      <c r="G11" s="28">
        <f>E11/E29*100</f>
        <v>20</v>
      </c>
      <c r="H11" s="34"/>
      <c r="I11" s="35"/>
      <c r="J11" s="35"/>
    </row>
    <row r="12" spans="2:8" ht="36.75" customHeight="1">
      <c r="B12" s="13" t="s">
        <v>13</v>
      </c>
      <c r="C12" s="14">
        <v>3077882</v>
      </c>
      <c r="D12" s="14"/>
      <c r="E12" s="14">
        <v>1835204</v>
      </c>
      <c r="F12" s="25">
        <v>866867</v>
      </c>
      <c r="G12" s="28">
        <f>E12/E29*100</f>
        <v>4.1</v>
      </c>
      <c r="H12" s="55"/>
    </row>
    <row r="13" spans="2:7" ht="18.75">
      <c r="B13" s="13" t="s">
        <v>0</v>
      </c>
      <c r="C13" s="14">
        <v>2057879</v>
      </c>
      <c r="D13" s="14"/>
      <c r="E13" s="14">
        <v>1653115</v>
      </c>
      <c r="F13" s="25">
        <v>353450</v>
      </c>
      <c r="G13" s="28">
        <f>E13/E29*100</f>
        <v>3.7</v>
      </c>
    </row>
    <row r="14" spans="2:9" ht="18.75">
      <c r="B14" s="13" t="s">
        <v>1</v>
      </c>
      <c r="C14" s="14">
        <v>9643636</v>
      </c>
      <c r="D14" s="14"/>
      <c r="E14" s="14">
        <v>5352596</v>
      </c>
      <c r="F14" s="25">
        <v>1786951</v>
      </c>
      <c r="G14" s="28">
        <f>E14/E29*100</f>
        <v>12</v>
      </c>
      <c r="H14" s="43"/>
      <c r="I14" s="35"/>
    </row>
    <row r="15" spans="2:10" ht="40.5" customHeight="1">
      <c r="B15" s="13" t="s">
        <v>14</v>
      </c>
      <c r="C15" s="14">
        <v>518000</v>
      </c>
      <c r="D15" s="14"/>
      <c r="E15" s="14">
        <v>316517</v>
      </c>
      <c r="F15" s="25">
        <v>157656</v>
      </c>
      <c r="G15" s="28">
        <f>E15/E29*100</f>
        <v>0.7</v>
      </c>
      <c r="J15" s="33"/>
    </row>
    <row r="16" spans="2:7" ht="18.75">
      <c r="B16" s="13" t="s">
        <v>42</v>
      </c>
      <c r="C16" s="14">
        <v>140041</v>
      </c>
      <c r="D16" s="14"/>
      <c r="E16" s="14">
        <v>93970</v>
      </c>
      <c r="F16" s="25">
        <v>81319</v>
      </c>
      <c r="G16" s="28">
        <f>E16/E29*100</f>
        <v>0.2</v>
      </c>
    </row>
    <row r="17" spans="2:7" ht="37.5">
      <c r="B17" s="13" t="s">
        <v>36</v>
      </c>
      <c r="C17" s="14">
        <v>2</v>
      </c>
      <c r="D17" s="14"/>
      <c r="E17" s="14">
        <v>114</v>
      </c>
      <c r="F17" s="25"/>
      <c r="G17" s="28"/>
    </row>
    <row r="18" spans="2:9" ht="42" customHeight="1">
      <c r="B18" s="13" t="s">
        <v>15</v>
      </c>
      <c r="C18" s="15">
        <v>1232182</v>
      </c>
      <c r="D18" s="15"/>
      <c r="E18" s="15">
        <v>712551</v>
      </c>
      <c r="F18" s="25">
        <v>214570</v>
      </c>
      <c r="G18" s="28">
        <f>E18/E29*100</f>
        <v>1.6</v>
      </c>
      <c r="H18" s="45"/>
      <c r="I18" s="40"/>
    </row>
    <row r="19" spans="2:7" ht="26.25" customHeight="1">
      <c r="B19" s="13" t="s">
        <v>16</v>
      </c>
      <c r="C19" s="15">
        <v>157771</v>
      </c>
      <c r="D19" s="15"/>
      <c r="E19" s="15">
        <v>107800</v>
      </c>
      <c r="F19" s="25">
        <v>49588</v>
      </c>
      <c r="G19" s="28">
        <f>E19/E29*100</f>
        <v>0.2</v>
      </c>
    </row>
    <row r="20" spans="2:7" ht="39" customHeight="1">
      <c r="B20" s="13" t="s">
        <v>17</v>
      </c>
      <c r="C20" s="15">
        <v>191208</v>
      </c>
      <c r="D20" s="15"/>
      <c r="E20" s="15">
        <v>153199</v>
      </c>
      <c r="F20" s="25">
        <v>41738</v>
      </c>
      <c r="G20" s="28">
        <f>E20/E29*100</f>
        <v>0.3</v>
      </c>
    </row>
    <row r="21" spans="2:10" ht="37.5">
      <c r="B21" s="13" t="s">
        <v>18</v>
      </c>
      <c r="C21" s="15">
        <v>2558014</v>
      </c>
      <c r="D21" s="15"/>
      <c r="E21" s="15">
        <v>675551</v>
      </c>
      <c r="F21" s="25">
        <v>22180</v>
      </c>
      <c r="G21" s="28">
        <f>E21/E29*100</f>
        <v>1.5</v>
      </c>
      <c r="H21" s="39"/>
      <c r="I21" s="40"/>
      <c r="J21" s="33"/>
    </row>
    <row r="22" spans="2:7" ht="18.75">
      <c r="B22" s="13" t="s">
        <v>19</v>
      </c>
      <c r="C22" s="15">
        <v>3170</v>
      </c>
      <c r="D22" s="15"/>
      <c r="E22" s="15">
        <v>8360</v>
      </c>
      <c r="F22" s="25">
        <v>4709</v>
      </c>
      <c r="G22" s="28">
        <f>E22/E29*100</f>
        <v>0</v>
      </c>
    </row>
    <row r="23" spans="2:7" ht="18.75">
      <c r="B23" s="13" t="s">
        <v>20</v>
      </c>
      <c r="C23" s="15">
        <v>219691</v>
      </c>
      <c r="D23" s="15"/>
      <c r="E23" s="15">
        <v>129618</v>
      </c>
      <c r="F23" s="25">
        <v>23764</v>
      </c>
      <c r="G23" s="28">
        <f>E23/E29*100</f>
        <v>0.3</v>
      </c>
    </row>
    <row r="24" spans="2:9" ht="18.75">
      <c r="B24" s="13" t="s">
        <v>21</v>
      </c>
      <c r="C24" s="15">
        <v>356482</v>
      </c>
      <c r="D24" s="15"/>
      <c r="E24" s="15">
        <v>140133</v>
      </c>
      <c r="F24" s="25">
        <v>10292</v>
      </c>
      <c r="G24" s="28">
        <f>E24/E29*100</f>
        <v>0.3</v>
      </c>
      <c r="H24" s="39"/>
      <c r="I24" s="40"/>
    </row>
    <row r="25" spans="2:9" ht="19.5">
      <c r="B25" s="13" t="s">
        <v>31</v>
      </c>
      <c r="C25" s="17">
        <v>17551804</v>
      </c>
      <c r="D25" s="17"/>
      <c r="E25" s="17">
        <v>12497598</v>
      </c>
      <c r="F25" s="25">
        <v>2961053</v>
      </c>
      <c r="G25" s="28">
        <f>E25/E29*100</f>
        <v>28.1</v>
      </c>
      <c r="H25" s="36"/>
      <c r="I25" s="37"/>
    </row>
    <row r="26" spans="2:9" ht="17.25" customHeight="1">
      <c r="B26" s="44" t="s">
        <v>39</v>
      </c>
      <c r="C26" s="17"/>
      <c r="D26" s="17"/>
      <c r="F26" s="25"/>
      <c r="G26" s="28"/>
      <c r="H26" s="37"/>
      <c r="I26" s="37"/>
    </row>
    <row r="27" spans="2:7" ht="18.75" customHeight="1">
      <c r="B27" s="44" t="s">
        <v>40</v>
      </c>
      <c r="C27" s="17">
        <v>565362</v>
      </c>
      <c r="D27" s="17"/>
      <c r="E27" s="17">
        <v>351210</v>
      </c>
      <c r="F27" s="25"/>
      <c r="G27" s="28" t="e">
        <f>#REF!/E29*100</f>
        <v>#REF!</v>
      </c>
    </row>
    <row r="28" spans="2:7" ht="25.5" customHeight="1">
      <c r="B28" s="44" t="s">
        <v>41</v>
      </c>
      <c r="C28" s="17">
        <v>3241232</v>
      </c>
      <c r="D28" s="17"/>
      <c r="E28" s="17">
        <v>2123118</v>
      </c>
      <c r="F28" s="25"/>
      <c r="G28" s="28"/>
    </row>
    <row r="29" spans="2:7" ht="19.5" customHeight="1">
      <c r="B29" s="18" t="s">
        <v>2</v>
      </c>
      <c r="C29" s="19">
        <f>C9+C12+C13+C14+C15+C16+C18+C19+C20+C21+C22+C23+C24+C25+C17</f>
        <v>82063761</v>
      </c>
      <c r="D29" s="23">
        <f>SUM(D10:D28)</f>
        <v>0</v>
      </c>
      <c r="E29" s="19">
        <f>E9+E12+E13+E14+E15+E16+E18+E19+E20+E21+E22+E23+E24+E25+E17</f>
        <v>44527068</v>
      </c>
      <c r="F29" s="23">
        <f>SUM(F10:F28)</f>
        <v>14626630</v>
      </c>
      <c r="G29" s="30">
        <f>E29/E29*100</f>
        <v>100</v>
      </c>
    </row>
    <row r="30" spans="2:7" ht="18.75">
      <c r="B30" s="20" t="s">
        <v>3</v>
      </c>
      <c r="C30" s="14"/>
      <c r="D30" s="14"/>
      <c r="E30" s="14"/>
      <c r="F30" s="10"/>
      <c r="G30" s="29"/>
    </row>
    <row r="31" spans="2:9" ht="18.75">
      <c r="B31" s="13" t="s">
        <v>22</v>
      </c>
      <c r="C31" s="14">
        <v>5498739</v>
      </c>
      <c r="D31" s="14"/>
      <c r="E31" s="14">
        <v>2264908</v>
      </c>
      <c r="F31" s="25">
        <v>111814</v>
      </c>
      <c r="G31" s="28">
        <f>E31/E45*100</f>
        <v>5.5</v>
      </c>
      <c r="H31" s="34"/>
      <c r="I31" s="35"/>
    </row>
    <row r="32" spans="2:9" ht="18.75">
      <c r="B32" s="13" t="s">
        <v>23</v>
      </c>
      <c r="C32" s="14">
        <v>30001</v>
      </c>
      <c r="D32" s="14"/>
      <c r="E32" s="14">
        <v>13360</v>
      </c>
      <c r="F32" s="25">
        <v>107</v>
      </c>
      <c r="G32" s="28"/>
      <c r="H32" s="34"/>
      <c r="I32" s="35"/>
    </row>
    <row r="33" spans="2:9" ht="39" customHeight="1">
      <c r="B33" s="13" t="s">
        <v>24</v>
      </c>
      <c r="C33" s="14">
        <v>421337</v>
      </c>
      <c r="D33" s="14"/>
      <c r="E33" s="14">
        <v>177963</v>
      </c>
      <c r="F33" s="25">
        <v>608573</v>
      </c>
      <c r="G33" s="28">
        <f>E33/E45*100</f>
        <v>0.4</v>
      </c>
      <c r="H33" s="34"/>
      <c r="I33" s="35"/>
    </row>
    <row r="34" spans="2:9" ht="18.75">
      <c r="B34" s="13" t="s">
        <v>25</v>
      </c>
      <c r="C34" s="14">
        <v>28294648</v>
      </c>
      <c r="D34" s="14"/>
      <c r="E34" s="14">
        <v>12832307</v>
      </c>
      <c r="F34" s="25">
        <v>2685304</v>
      </c>
      <c r="G34" s="28">
        <f>E34/E45*100</f>
        <v>31.2</v>
      </c>
      <c r="H34" s="34"/>
      <c r="I34" s="35"/>
    </row>
    <row r="35" spans="2:9" ht="18.75">
      <c r="B35" s="13" t="s">
        <v>4</v>
      </c>
      <c r="C35" s="14">
        <v>6182323</v>
      </c>
      <c r="D35" s="14"/>
      <c r="E35" s="14">
        <v>2503717</v>
      </c>
      <c r="F35" s="25">
        <v>1129669</v>
      </c>
      <c r="G35" s="28">
        <f>E35/E45*100</f>
        <v>6.1</v>
      </c>
      <c r="H35" s="34"/>
      <c r="I35" s="35"/>
    </row>
    <row r="36" spans="2:9" ht="18.75">
      <c r="B36" s="13" t="s">
        <v>26</v>
      </c>
      <c r="C36" s="14">
        <v>38601</v>
      </c>
      <c r="D36" s="14"/>
      <c r="E36" s="14">
        <v>18207</v>
      </c>
      <c r="F36" s="25">
        <v>21941</v>
      </c>
      <c r="G36" s="28">
        <f>E36/E45*100</f>
        <v>0</v>
      </c>
      <c r="H36" s="34"/>
      <c r="I36" s="35"/>
    </row>
    <row r="37" spans="2:10" ht="18.75">
      <c r="B37" s="13" t="s">
        <v>5</v>
      </c>
      <c r="C37" s="14">
        <v>20872542</v>
      </c>
      <c r="D37" s="14"/>
      <c r="E37" s="14">
        <v>11400400</v>
      </c>
      <c r="F37" s="25">
        <v>1486552</v>
      </c>
      <c r="G37" s="28">
        <f>E37/E45*100</f>
        <v>27.7</v>
      </c>
      <c r="H37" s="34"/>
      <c r="I37" s="35"/>
      <c r="J37" s="35"/>
    </row>
    <row r="38" spans="2:10" ht="18.75">
      <c r="B38" s="13" t="s">
        <v>49</v>
      </c>
      <c r="C38" s="14">
        <v>3750017</v>
      </c>
      <c r="D38" s="14"/>
      <c r="E38" s="14">
        <v>1900477</v>
      </c>
      <c r="F38" s="25">
        <v>352654</v>
      </c>
      <c r="G38" s="28">
        <f>E38/E45*100</f>
        <v>4.6</v>
      </c>
      <c r="H38" s="34"/>
      <c r="I38" s="35"/>
      <c r="J38" s="35"/>
    </row>
    <row r="39" spans="2:10" ht="18" customHeight="1">
      <c r="B39" s="13" t="s">
        <v>45</v>
      </c>
      <c r="C39" s="14">
        <v>11639863</v>
      </c>
      <c r="D39" s="14"/>
      <c r="E39" s="14">
        <v>5318115</v>
      </c>
      <c r="F39" s="25">
        <v>2211396</v>
      </c>
      <c r="G39" s="28">
        <f>E39/E45*100</f>
        <v>12.9</v>
      </c>
      <c r="H39" s="34"/>
      <c r="I39" s="35"/>
      <c r="J39" s="35"/>
    </row>
    <row r="40" spans="2:10" ht="18.75" customHeight="1">
      <c r="B40" s="13" t="s">
        <v>6</v>
      </c>
      <c r="C40" s="14">
        <v>8249459</v>
      </c>
      <c r="D40" s="14"/>
      <c r="E40" s="14">
        <v>3968427</v>
      </c>
      <c r="F40" s="25">
        <v>318407</v>
      </c>
      <c r="G40" s="28">
        <f>E40/E45*100</f>
        <v>9.6</v>
      </c>
      <c r="H40" s="34"/>
      <c r="I40" s="35"/>
      <c r="J40" s="35"/>
    </row>
    <row r="41" spans="2:10" ht="18.75" customHeight="1">
      <c r="B41" s="13" t="s">
        <v>46</v>
      </c>
      <c r="C41" s="14">
        <v>1094461</v>
      </c>
      <c r="D41" s="14"/>
      <c r="E41" s="14">
        <v>458340</v>
      </c>
      <c r="F41" s="25"/>
      <c r="G41" s="28"/>
      <c r="H41" s="35"/>
      <c r="I41" s="35"/>
      <c r="J41" s="35"/>
    </row>
    <row r="42" spans="2:10" ht="18.75" customHeight="1">
      <c r="B42" s="13" t="s">
        <v>47</v>
      </c>
      <c r="C42" s="14">
        <v>220490</v>
      </c>
      <c r="D42" s="14"/>
      <c r="E42" s="14">
        <v>109112</v>
      </c>
      <c r="F42" s="25"/>
      <c r="G42" s="28"/>
      <c r="H42" s="56"/>
      <c r="I42" s="35"/>
      <c r="J42" s="35"/>
    </row>
    <row r="43" spans="2:10" ht="39.75" customHeight="1">
      <c r="B43" s="13" t="s">
        <v>48</v>
      </c>
      <c r="C43" s="14">
        <v>769343</v>
      </c>
      <c r="D43" s="14"/>
      <c r="E43" s="14">
        <v>223830</v>
      </c>
      <c r="F43" s="25"/>
      <c r="G43" s="28"/>
      <c r="H43" s="56"/>
      <c r="I43" s="35"/>
      <c r="J43" s="35"/>
    </row>
    <row r="44" spans="2:10" ht="56.25" hidden="1">
      <c r="B44" s="13" t="s">
        <v>72</v>
      </c>
      <c r="C44" s="14"/>
      <c r="D44" s="14"/>
      <c r="E44" s="14"/>
      <c r="F44" s="25">
        <v>6038088</v>
      </c>
      <c r="G44" s="28"/>
      <c r="I44" s="35"/>
      <c r="J44" s="35"/>
    </row>
    <row r="45" spans="2:9" ht="19.5" customHeight="1">
      <c r="B45" s="18" t="s">
        <v>7</v>
      </c>
      <c r="C45" s="19">
        <f>SUM(C31:C44)</f>
        <v>87061824</v>
      </c>
      <c r="D45" s="19">
        <f>SUM(D31:D44)</f>
        <v>0</v>
      </c>
      <c r="E45" s="19">
        <f>SUM(E31:E44)</f>
        <v>41189163</v>
      </c>
      <c r="F45" s="19">
        <f>SUM(F31:F44)</f>
        <v>14964505</v>
      </c>
      <c r="G45" s="30">
        <f>E45/E45*100</f>
        <v>100</v>
      </c>
      <c r="I45" s="38"/>
    </row>
    <row r="46" spans="2:9" ht="39.75" customHeight="1">
      <c r="B46" s="41" t="s">
        <v>8</v>
      </c>
      <c r="C46" s="16">
        <f>SUM(C29-C45)</f>
        <v>-4998063</v>
      </c>
      <c r="D46" s="16">
        <f>SUM(D29-D45)</f>
        <v>0</v>
      </c>
      <c r="E46" s="16">
        <f>SUM(E29-E45)</f>
        <v>3337905</v>
      </c>
      <c r="F46" s="16">
        <f>SUM(F29-F45)</f>
        <v>-337875</v>
      </c>
      <c r="G46" s="10"/>
      <c r="I46" s="38"/>
    </row>
    <row r="47" spans="2:6" ht="13.5" customHeight="1">
      <c r="B47" s="21"/>
      <c r="C47" s="21"/>
      <c r="D47" s="21"/>
      <c r="E47" s="21"/>
      <c r="F47" s="21"/>
    </row>
    <row r="48" spans="2:6" ht="40.5" customHeight="1">
      <c r="B48" s="49" t="s">
        <v>38</v>
      </c>
      <c r="C48" s="50"/>
      <c r="D48" s="50"/>
      <c r="E48" s="53" t="s">
        <v>35</v>
      </c>
      <c r="F48" s="21"/>
    </row>
    <row r="49" spans="2:6" ht="12.75" customHeight="1">
      <c r="B49" s="22"/>
      <c r="C49" s="21"/>
      <c r="D49" s="21"/>
      <c r="E49" s="21"/>
      <c r="F49" s="21"/>
    </row>
    <row r="50" spans="2:6" ht="18.75">
      <c r="B50" s="51" t="s">
        <v>73</v>
      </c>
      <c r="C50" s="21"/>
      <c r="D50" s="21"/>
      <c r="E50" s="21"/>
      <c r="F50" s="21"/>
    </row>
    <row r="51" spans="2:6" ht="15.75" customHeight="1">
      <c r="B51" s="52" t="s">
        <v>44</v>
      </c>
      <c r="C51" s="21"/>
      <c r="D51" s="21"/>
      <c r="E51" s="21"/>
      <c r="F51" s="21"/>
    </row>
    <row r="52" spans="2:6" ht="18.75">
      <c r="B52" s="21"/>
      <c r="C52" s="21"/>
      <c r="D52" s="21"/>
      <c r="E52" s="21"/>
      <c r="F52" s="21"/>
    </row>
    <row r="53" spans="2:6" ht="18.75">
      <c r="B53" s="21"/>
      <c r="C53" s="21"/>
      <c r="D53" s="21"/>
      <c r="E53" s="21"/>
      <c r="F53" s="21"/>
    </row>
    <row r="54" spans="2:6" ht="18.75">
      <c r="B54" s="21"/>
      <c r="C54" s="21"/>
      <c r="D54" s="21"/>
      <c r="E54" s="21"/>
      <c r="F54" s="21"/>
    </row>
    <row r="55" spans="2:6" ht="18.75">
      <c r="B55" s="21"/>
      <c r="C55" s="21"/>
      <c r="D55" s="21"/>
      <c r="E55" s="21"/>
      <c r="F55" s="21"/>
    </row>
    <row r="56" spans="2:6" ht="18.75">
      <c r="B56" s="21"/>
      <c r="C56" s="21"/>
      <c r="D56" s="21"/>
      <c r="E56" s="21"/>
      <c r="F56" s="21"/>
    </row>
    <row r="57" spans="2:6" ht="18.75">
      <c r="B57" s="21"/>
      <c r="C57" s="21"/>
      <c r="D57" s="21"/>
      <c r="E57" s="21"/>
      <c r="F57" s="21"/>
    </row>
    <row r="58" spans="2:6" ht="18.75">
      <c r="B58" s="21"/>
      <c r="C58" s="21"/>
      <c r="D58" s="21"/>
      <c r="E58" s="21"/>
      <c r="F58" s="21"/>
    </row>
    <row r="59" spans="2:6" ht="18.75">
      <c r="B59" s="21"/>
      <c r="C59" s="21"/>
      <c r="D59" s="21"/>
      <c r="E59" s="21"/>
      <c r="F59" s="21"/>
    </row>
    <row r="60" spans="2:6" ht="18.75">
      <c r="B60" s="21"/>
      <c r="C60" s="21"/>
      <c r="D60" s="21"/>
      <c r="E60" s="21"/>
      <c r="F60" s="21"/>
    </row>
    <row r="61" spans="2:6" ht="18.75">
      <c r="B61" s="21"/>
      <c r="C61" s="21"/>
      <c r="D61" s="21"/>
      <c r="E61" s="21"/>
      <c r="F61" s="21"/>
    </row>
    <row r="62" spans="2:6" ht="18.75">
      <c r="B62" s="21"/>
      <c r="C62" s="21"/>
      <c r="D62" s="21"/>
      <c r="E62" s="21"/>
      <c r="F62" s="21"/>
    </row>
    <row r="63" spans="2:6" ht="18.75">
      <c r="B63" s="21"/>
      <c r="C63" s="21"/>
      <c r="D63" s="21"/>
      <c r="E63" s="21"/>
      <c r="F63" s="21"/>
    </row>
    <row r="64" spans="2:6" ht="18.75">
      <c r="B64" s="21"/>
      <c r="C64" s="21"/>
      <c r="D64" s="21"/>
      <c r="E64" s="21"/>
      <c r="F64" s="21"/>
    </row>
    <row r="65" spans="2:6" ht="18.75">
      <c r="B65" s="21"/>
      <c r="C65" s="21"/>
      <c r="D65" s="21"/>
      <c r="E65" s="21"/>
      <c r="F65" s="21"/>
    </row>
    <row r="66" spans="2:6" ht="18.75">
      <c r="B66" s="21"/>
      <c r="C66" s="21"/>
      <c r="D66" s="21"/>
      <c r="E66" s="21"/>
      <c r="F66" s="21"/>
    </row>
    <row r="67" spans="2:6" ht="18.75">
      <c r="B67" s="21"/>
      <c r="C67" s="21"/>
      <c r="D67" s="21"/>
      <c r="E67" s="21"/>
      <c r="F67" s="21"/>
    </row>
    <row r="68" spans="2:6" ht="18.75">
      <c r="B68" s="21"/>
      <c r="C68" s="21"/>
      <c r="D68" s="21"/>
      <c r="E68" s="21"/>
      <c r="F68" s="21"/>
    </row>
    <row r="69" spans="2:6" ht="18.75">
      <c r="B69" s="21"/>
      <c r="C69" s="21"/>
      <c r="D69" s="21"/>
      <c r="E69" s="21"/>
      <c r="F69" s="21"/>
    </row>
    <row r="70" spans="2:6" ht="18.75">
      <c r="B70" s="21"/>
      <c r="C70" s="21"/>
      <c r="D70" s="21"/>
      <c r="E70" s="21"/>
      <c r="F70" s="21"/>
    </row>
    <row r="71" spans="2:6" ht="18.75">
      <c r="B71" s="21"/>
      <c r="C71" s="21"/>
      <c r="D71" s="21"/>
      <c r="E71" s="21"/>
      <c r="F71" s="21"/>
    </row>
    <row r="72" spans="2:6" ht="18.75">
      <c r="B72" s="21"/>
      <c r="C72" s="21"/>
      <c r="D72" s="21"/>
      <c r="E72" s="21"/>
      <c r="F72" s="21"/>
    </row>
    <row r="73" spans="2:6" ht="18.75">
      <c r="B73" s="21"/>
      <c r="C73" s="21"/>
      <c r="D73" s="21"/>
      <c r="E73" s="21"/>
      <c r="F73" s="21"/>
    </row>
    <row r="74" spans="2:6" ht="18.75">
      <c r="B74" s="21"/>
      <c r="C74" s="21"/>
      <c r="D74" s="21"/>
      <c r="E74" s="21"/>
      <c r="F74" s="21"/>
    </row>
    <row r="75" spans="2:6" ht="18.75">
      <c r="B75" s="21"/>
      <c r="C75" s="21"/>
      <c r="D75" s="21"/>
      <c r="E75" s="21"/>
      <c r="F75" s="21"/>
    </row>
    <row r="76" spans="2:6" ht="18.75">
      <c r="B76" s="21"/>
      <c r="C76" s="21"/>
      <c r="D76" s="21"/>
      <c r="E76" s="21"/>
      <c r="F76" s="21"/>
    </row>
    <row r="77" spans="2:6" ht="18.75">
      <c r="B77" s="21"/>
      <c r="C77" s="21"/>
      <c r="D77" s="21"/>
      <c r="E77" s="21"/>
      <c r="F77" s="21"/>
    </row>
    <row r="78" spans="2:6" ht="18.75">
      <c r="B78" s="21"/>
      <c r="C78" s="21"/>
      <c r="D78" s="21"/>
      <c r="E78" s="21"/>
      <c r="F78" s="21"/>
    </row>
    <row r="79" spans="2:6" ht="18.75">
      <c r="B79" s="21"/>
      <c r="C79" s="21"/>
      <c r="D79" s="21"/>
      <c r="E79" s="21"/>
      <c r="F79" s="21"/>
    </row>
    <row r="80" spans="2:6" ht="18.75">
      <c r="B80" s="21"/>
      <c r="C80" s="21"/>
      <c r="D80" s="21"/>
      <c r="E80" s="21"/>
      <c r="F80" s="21"/>
    </row>
    <row r="81" spans="2:6" ht="18.75">
      <c r="B81" s="21"/>
      <c r="C81" s="21"/>
      <c r="D81" s="21"/>
      <c r="E81" s="21"/>
      <c r="F81" s="21"/>
    </row>
    <row r="82" spans="2:6" ht="18.75">
      <c r="B82" s="21"/>
      <c r="C82" s="21"/>
      <c r="D82" s="21"/>
      <c r="E82" s="21"/>
      <c r="F82" s="21"/>
    </row>
    <row r="83" spans="2:6" ht="18.75">
      <c r="B83" s="21"/>
      <c r="C83" s="21"/>
      <c r="D83" s="21"/>
      <c r="E83" s="21"/>
      <c r="F83" s="21"/>
    </row>
    <row r="84" spans="2:6" ht="18.75">
      <c r="B84" s="21"/>
      <c r="C84" s="21"/>
      <c r="D84" s="21"/>
      <c r="E84" s="21"/>
      <c r="F84" s="21"/>
    </row>
    <row r="85" spans="2:6" ht="18.75">
      <c r="B85" s="21"/>
      <c r="C85" s="21"/>
      <c r="D85" s="21"/>
      <c r="E85" s="21"/>
      <c r="F85" s="21"/>
    </row>
    <row r="86" spans="2:6" ht="18.75">
      <c r="B86" s="21"/>
      <c r="C86" s="21"/>
      <c r="D86" s="21"/>
      <c r="E86" s="21"/>
      <c r="F86" s="21"/>
    </row>
    <row r="87" spans="2:6" ht="18.75">
      <c r="B87" s="21"/>
      <c r="C87" s="21"/>
      <c r="D87" s="21"/>
      <c r="E87" s="21"/>
      <c r="F87" s="21"/>
    </row>
    <row r="88" spans="2:6" ht="18.75">
      <c r="B88" s="21"/>
      <c r="C88" s="21"/>
      <c r="D88" s="21"/>
      <c r="E88" s="21"/>
      <c r="F88" s="21"/>
    </row>
    <row r="89" spans="2:6" ht="18.75">
      <c r="B89" s="21"/>
      <c r="C89" s="21"/>
      <c r="D89" s="21"/>
      <c r="E89" s="21"/>
      <c r="F89" s="21"/>
    </row>
    <row r="90" spans="2:6" ht="18.75">
      <c r="B90" s="21"/>
      <c r="C90" s="21"/>
      <c r="D90" s="21"/>
      <c r="E90" s="21"/>
      <c r="F90" s="21"/>
    </row>
    <row r="91" spans="2:6" ht="18.75">
      <c r="B91" s="21"/>
      <c r="C91" s="21"/>
      <c r="D91" s="21"/>
      <c r="E91" s="21"/>
      <c r="F91" s="21"/>
    </row>
    <row r="92" spans="2:6" ht="18.75">
      <c r="B92" s="21"/>
      <c r="C92" s="21"/>
      <c r="D92" s="21"/>
      <c r="E92" s="21"/>
      <c r="F92" s="21"/>
    </row>
    <row r="93" spans="2:6" ht="18.75">
      <c r="B93" s="21"/>
      <c r="C93" s="21"/>
      <c r="D93" s="21"/>
      <c r="E93" s="21"/>
      <c r="F93" s="21"/>
    </row>
    <row r="94" spans="2:6" ht="18.75">
      <c r="B94" s="21"/>
      <c r="C94" s="21"/>
      <c r="D94" s="21"/>
      <c r="E94" s="21"/>
      <c r="F94" s="21"/>
    </row>
    <row r="95" spans="2:6" ht="18.75">
      <c r="B95" s="21"/>
      <c r="C95" s="21"/>
      <c r="D95" s="21"/>
      <c r="E95" s="21"/>
      <c r="F95" s="21"/>
    </row>
    <row r="96" spans="2:6" ht="18.75">
      <c r="B96" s="21"/>
      <c r="C96" s="21"/>
      <c r="D96" s="21"/>
      <c r="E96" s="21"/>
      <c r="F96" s="21"/>
    </row>
    <row r="97" spans="2:6" ht="18.75">
      <c r="B97" s="21"/>
      <c r="C97" s="21"/>
      <c r="D97" s="21"/>
      <c r="E97" s="21"/>
      <c r="F97" s="21"/>
    </row>
    <row r="98" spans="2:6" ht="18.75">
      <c r="B98" s="21"/>
      <c r="C98" s="21"/>
      <c r="D98" s="21"/>
      <c r="E98" s="21"/>
      <c r="F98" s="21"/>
    </row>
    <row r="99" spans="2:6" ht="18.75">
      <c r="B99" s="21"/>
      <c r="C99" s="21"/>
      <c r="D99" s="21"/>
      <c r="E99" s="21"/>
      <c r="F99" s="21"/>
    </row>
    <row r="100" spans="2:6" ht="18.75">
      <c r="B100" s="21"/>
      <c r="C100" s="21"/>
      <c r="D100" s="21"/>
      <c r="E100" s="21"/>
      <c r="F100" s="21"/>
    </row>
    <row r="101" spans="2:6" ht="18.75">
      <c r="B101" s="21"/>
      <c r="C101" s="21"/>
      <c r="D101" s="21"/>
      <c r="E101" s="21"/>
      <c r="F101" s="21"/>
    </row>
    <row r="102" spans="2:6" ht="18.75">
      <c r="B102" s="21"/>
      <c r="C102" s="21"/>
      <c r="D102" s="21"/>
      <c r="E102" s="21"/>
      <c r="F102" s="21"/>
    </row>
    <row r="103" spans="2:6" ht="18.75">
      <c r="B103" s="21"/>
      <c r="C103" s="21"/>
      <c r="D103" s="21"/>
      <c r="E103" s="21"/>
      <c r="F103" s="21"/>
    </row>
    <row r="104" spans="2:6" ht="18.75">
      <c r="B104" s="21"/>
      <c r="C104" s="21"/>
      <c r="D104" s="21"/>
      <c r="E104" s="21"/>
      <c r="F104" s="21"/>
    </row>
    <row r="105" spans="2:6" ht="18.75">
      <c r="B105" s="21"/>
      <c r="C105" s="21"/>
      <c r="D105" s="21"/>
      <c r="E105" s="21"/>
      <c r="F105" s="21"/>
    </row>
    <row r="106" spans="2:6" ht="18.75">
      <c r="B106" s="21"/>
      <c r="C106" s="21"/>
      <c r="D106" s="21"/>
      <c r="E106" s="21"/>
      <c r="F106" s="21"/>
    </row>
    <row r="107" spans="2:6" ht="18.75">
      <c r="B107" s="21"/>
      <c r="C107" s="21"/>
      <c r="D107" s="21"/>
      <c r="E107" s="21"/>
      <c r="F107" s="21"/>
    </row>
    <row r="108" spans="2:6" ht="18.75">
      <c r="B108" s="21"/>
      <c r="C108" s="21"/>
      <c r="D108" s="21"/>
      <c r="E108" s="21"/>
      <c r="F108" s="21"/>
    </row>
    <row r="109" spans="2:6" ht="18.75">
      <c r="B109" s="21"/>
      <c r="C109" s="21"/>
      <c r="D109" s="21"/>
      <c r="E109" s="21"/>
      <c r="F109" s="21"/>
    </row>
    <row r="110" spans="2:6" ht="18.75">
      <c r="B110" s="21"/>
      <c r="C110" s="21"/>
      <c r="D110" s="21"/>
      <c r="E110" s="21"/>
      <c r="F110" s="21"/>
    </row>
    <row r="111" spans="2:6" ht="18.75">
      <c r="B111" s="21"/>
      <c r="C111" s="21"/>
      <c r="D111" s="21"/>
      <c r="E111" s="21"/>
      <c r="F111" s="21"/>
    </row>
    <row r="112" spans="2:6" ht="18.75">
      <c r="B112" s="21"/>
      <c r="C112" s="21"/>
      <c r="D112" s="21"/>
      <c r="E112" s="21"/>
      <c r="F112" s="21"/>
    </row>
    <row r="113" spans="2:6" ht="18.75">
      <c r="B113" s="21"/>
      <c r="C113" s="21"/>
      <c r="D113" s="21"/>
      <c r="E113" s="21"/>
      <c r="F113" s="21"/>
    </row>
    <row r="114" spans="2:6" ht="18.75">
      <c r="B114" s="21"/>
      <c r="C114" s="21"/>
      <c r="D114" s="21"/>
      <c r="E114" s="21"/>
      <c r="F114" s="21"/>
    </row>
    <row r="115" spans="2:6" ht="18.75">
      <c r="B115" s="21"/>
      <c r="C115" s="21"/>
      <c r="D115" s="21"/>
      <c r="E115" s="21"/>
      <c r="F115" s="21"/>
    </row>
    <row r="116" spans="2:6" ht="18.75">
      <c r="B116" s="21"/>
      <c r="C116" s="21"/>
      <c r="D116" s="21"/>
      <c r="E116" s="21"/>
      <c r="F116" s="21"/>
    </row>
    <row r="117" spans="2:6" ht="18.75">
      <c r="B117" s="21"/>
      <c r="C117" s="21"/>
      <c r="D117" s="21"/>
      <c r="E117" s="21"/>
      <c r="F117" s="21"/>
    </row>
    <row r="118" spans="2:6" ht="18.75">
      <c r="B118" s="21"/>
      <c r="C118" s="21"/>
      <c r="D118" s="21"/>
      <c r="E118" s="21"/>
      <c r="F118" s="21"/>
    </row>
    <row r="119" spans="2:6" ht="18.75">
      <c r="B119" s="21"/>
      <c r="C119" s="21"/>
      <c r="D119" s="21"/>
      <c r="E119" s="21"/>
      <c r="F119" s="21"/>
    </row>
    <row r="120" spans="2:6" ht="18.75">
      <c r="B120" s="21"/>
      <c r="C120" s="21"/>
      <c r="D120" s="21"/>
      <c r="E120" s="21"/>
      <c r="F120" s="21"/>
    </row>
    <row r="121" spans="2:6" ht="18.75">
      <c r="B121" s="21"/>
      <c r="C121" s="21"/>
      <c r="D121" s="21"/>
      <c r="E121" s="21"/>
      <c r="F121" s="21"/>
    </row>
    <row r="122" spans="2:6" ht="18.75">
      <c r="B122" s="21"/>
      <c r="C122" s="21"/>
      <c r="D122" s="21"/>
      <c r="E122" s="21"/>
      <c r="F122" s="21"/>
    </row>
    <row r="123" spans="2:6" ht="18.75">
      <c r="B123" s="21"/>
      <c r="C123" s="21"/>
      <c r="D123" s="21"/>
      <c r="E123" s="21"/>
      <c r="F123" s="21"/>
    </row>
    <row r="124" spans="2:6" ht="18.75">
      <c r="B124" s="21"/>
      <c r="C124" s="21"/>
      <c r="D124" s="21"/>
      <c r="E124" s="21"/>
      <c r="F124" s="21"/>
    </row>
    <row r="125" spans="2:6" ht="18.75">
      <c r="B125" s="21"/>
      <c r="C125" s="21"/>
      <c r="D125" s="21"/>
      <c r="E125" s="21"/>
      <c r="F125" s="21"/>
    </row>
    <row r="126" spans="2:6" ht="18.75">
      <c r="B126" s="21"/>
      <c r="C126" s="21"/>
      <c r="D126" s="21"/>
      <c r="E126" s="21"/>
      <c r="F126" s="21"/>
    </row>
    <row r="127" spans="2:6" ht="18.75">
      <c r="B127" s="21"/>
      <c r="C127" s="21"/>
      <c r="D127" s="21"/>
      <c r="E127" s="21"/>
      <c r="F127" s="21"/>
    </row>
    <row r="128" spans="2:6" ht="18.75">
      <c r="B128" s="21"/>
      <c r="C128" s="21"/>
      <c r="D128" s="21"/>
      <c r="E128" s="21"/>
      <c r="F128" s="21"/>
    </row>
    <row r="129" spans="2:6" ht="18.75">
      <c r="B129" s="21"/>
      <c r="C129" s="21"/>
      <c r="D129" s="21"/>
      <c r="E129" s="21"/>
      <c r="F129" s="21"/>
    </row>
    <row r="130" spans="2:6" ht="18.75">
      <c r="B130" s="21"/>
      <c r="C130" s="21"/>
      <c r="D130" s="21"/>
      <c r="E130" s="21"/>
      <c r="F130" s="21"/>
    </row>
    <row r="131" spans="2:6" ht="18.75">
      <c r="B131" s="21"/>
      <c r="C131" s="21"/>
      <c r="D131" s="21"/>
      <c r="E131" s="21"/>
      <c r="F131" s="21"/>
    </row>
    <row r="132" spans="2:6" ht="18.75">
      <c r="B132" s="21"/>
      <c r="C132" s="21"/>
      <c r="D132" s="21"/>
      <c r="E132" s="21"/>
      <c r="F132" s="21"/>
    </row>
    <row r="133" spans="2:6" ht="18.75">
      <c r="B133" s="21"/>
      <c r="C133" s="21"/>
      <c r="D133" s="21"/>
      <c r="E133" s="21"/>
      <c r="F133" s="21"/>
    </row>
    <row r="134" spans="2:6" ht="18.75">
      <c r="B134" s="21"/>
      <c r="C134" s="21"/>
      <c r="D134" s="21"/>
      <c r="E134" s="21"/>
      <c r="F134" s="21"/>
    </row>
    <row r="135" spans="2:6" ht="18.75">
      <c r="B135" s="21"/>
      <c r="C135" s="21"/>
      <c r="D135" s="21"/>
      <c r="E135" s="21"/>
      <c r="F135" s="21"/>
    </row>
    <row r="136" spans="2:6" ht="18.75">
      <c r="B136" s="21"/>
      <c r="C136" s="21"/>
      <c r="D136" s="21"/>
      <c r="E136" s="21"/>
      <c r="F136" s="21"/>
    </row>
    <row r="137" spans="2:6" ht="18.75">
      <c r="B137" s="21"/>
      <c r="C137" s="21"/>
      <c r="D137" s="21"/>
      <c r="E137" s="21"/>
      <c r="F137" s="21"/>
    </row>
    <row r="138" spans="2:6" ht="18.75">
      <c r="B138" s="21"/>
      <c r="C138" s="21"/>
      <c r="D138" s="21"/>
      <c r="E138" s="21"/>
      <c r="F138" s="21"/>
    </row>
    <row r="139" spans="2:6" ht="18.75">
      <c r="B139" s="21"/>
      <c r="C139" s="21"/>
      <c r="D139" s="21"/>
      <c r="E139" s="21"/>
      <c r="F139" s="21"/>
    </row>
    <row r="140" spans="2:6" ht="18.75">
      <c r="B140" s="21"/>
      <c r="C140" s="21"/>
      <c r="D140" s="21"/>
      <c r="E140" s="21"/>
      <c r="F140" s="21"/>
    </row>
    <row r="141" spans="2:6" ht="18.75">
      <c r="B141" s="21"/>
      <c r="C141" s="21"/>
      <c r="D141" s="21"/>
      <c r="E141" s="21"/>
      <c r="F141" s="21"/>
    </row>
    <row r="142" spans="2:6" ht="18.75">
      <c r="B142" s="21"/>
      <c r="C142" s="21"/>
      <c r="D142" s="21"/>
      <c r="E142" s="21"/>
      <c r="F142" s="21"/>
    </row>
    <row r="143" spans="2:6" ht="18.75">
      <c r="B143" s="21"/>
      <c r="C143" s="21"/>
      <c r="D143" s="21"/>
      <c r="E143" s="21"/>
      <c r="F143" s="21"/>
    </row>
    <row r="144" spans="2:6" ht="18.75">
      <c r="B144" s="21"/>
      <c r="C144" s="21"/>
      <c r="D144" s="21"/>
      <c r="E144" s="21"/>
      <c r="F144" s="21"/>
    </row>
    <row r="145" spans="2:6" ht="18.75">
      <c r="B145" s="21"/>
      <c r="C145" s="21"/>
      <c r="D145" s="21"/>
      <c r="E145" s="21"/>
      <c r="F145" s="21"/>
    </row>
    <row r="146" spans="2:6" ht="18.75">
      <c r="B146" s="21"/>
      <c r="C146" s="21"/>
      <c r="D146" s="21"/>
      <c r="E146" s="21"/>
      <c r="F146" s="21"/>
    </row>
    <row r="147" spans="2:6" ht="18.75">
      <c r="B147" s="21"/>
      <c r="C147" s="21"/>
      <c r="D147" s="21"/>
      <c r="E147" s="21"/>
      <c r="F147" s="21"/>
    </row>
    <row r="148" spans="2:6" ht="18.75">
      <c r="B148" s="21"/>
      <c r="C148" s="21"/>
      <c r="D148" s="21"/>
      <c r="E148" s="21"/>
      <c r="F148" s="21"/>
    </row>
    <row r="149" spans="2:6" ht="18.75">
      <c r="B149" s="21"/>
      <c r="C149" s="21"/>
      <c r="D149" s="21"/>
      <c r="E149" s="21"/>
      <c r="F149" s="21"/>
    </row>
    <row r="150" spans="2:6" ht="18.75">
      <c r="B150" s="21"/>
      <c r="C150" s="21"/>
      <c r="D150" s="21"/>
      <c r="E150" s="21"/>
      <c r="F150" s="21"/>
    </row>
    <row r="151" spans="2:6" ht="18.75">
      <c r="B151" s="21"/>
      <c r="C151" s="21"/>
      <c r="D151" s="21"/>
      <c r="E151" s="21"/>
      <c r="F151" s="21"/>
    </row>
    <row r="152" spans="2:6" ht="18.75">
      <c r="B152" s="21"/>
      <c r="C152" s="21"/>
      <c r="D152" s="21"/>
      <c r="E152" s="21"/>
      <c r="F152" s="21"/>
    </row>
    <row r="153" spans="2:6" ht="18.75">
      <c r="B153" s="21"/>
      <c r="C153" s="21"/>
      <c r="D153" s="21"/>
      <c r="E153" s="21"/>
      <c r="F153" s="21"/>
    </row>
    <row r="154" spans="2:6" ht="18.75">
      <c r="B154" s="21"/>
      <c r="C154" s="21"/>
      <c r="D154" s="21"/>
      <c r="E154" s="21"/>
      <c r="F154" s="21"/>
    </row>
    <row r="155" spans="2:6" ht="18.75">
      <c r="B155" s="21"/>
      <c r="C155" s="21"/>
      <c r="D155" s="21"/>
      <c r="E155" s="21"/>
      <c r="F155" s="21"/>
    </row>
    <row r="156" spans="2:6" ht="18.75">
      <c r="B156" s="21"/>
      <c r="C156" s="21"/>
      <c r="D156" s="21"/>
      <c r="E156" s="21"/>
      <c r="F156" s="21"/>
    </row>
    <row r="157" spans="2:6" ht="18.75">
      <c r="B157" s="21"/>
      <c r="C157" s="21"/>
      <c r="D157" s="21"/>
      <c r="E157" s="21"/>
      <c r="F157" s="21"/>
    </row>
    <row r="158" spans="2:6" ht="18.75">
      <c r="B158" s="21"/>
      <c r="C158" s="21"/>
      <c r="D158" s="21"/>
      <c r="E158" s="21"/>
      <c r="F158" s="21"/>
    </row>
    <row r="159" spans="2:6" ht="18.75">
      <c r="B159" s="21"/>
      <c r="C159" s="21"/>
      <c r="D159" s="21"/>
      <c r="E159" s="21"/>
      <c r="F159" s="21"/>
    </row>
    <row r="160" spans="2:6" ht="18.75">
      <c r="B160" s="21"/>
      <c r="C160" s="21"/>
      <c r="D160" s="21"/>
      <c r="E160" s="21"/>
      <c r="F160" s="21"/>
    </row>
    <row r="161" spans="2:6" ht="18.75">
      <c r="B161" s="21"/>
      <c r="C161" s="21"/>
      <c r="D161" s="21"/>
      <c r="E161" s="21"/>
      <c r="F161" s="21"/>
    </row>
    <row r="162" spans="2:6" ht="18.75">
      <c r="B162" s="21"/>
      <c r="C162" s="21"/>
      <c r="D162" s="21"/>
      <c r="E162" s="21"/>
      <c r="F162" s="21"/>
    </row>
    <row r="163" spans="2:6" ht="18.75">
      <c r="B163" s="21"/>
      <c r="C163" s="21"/>
      <c r="D163" s="21"/>
      <c r="E163" s="21"/>
      <c r="F163" s="21"/>
    </row>
    <row r="164" spans="2:6" ht="18.75">
      <c r="B164" s="21"/>
      <c r="C164" s="21"/>
      <c r="D164" s="21"/>
      <c r="E164" s="21"/>
      <c r="F164" s="21"/>
    </row>
    <row r="165" spans="2:6" ht="18.75">
      <c r="B165" s="21"/>
      <c r="C165" s="21"/>
      <c r="D165" s="21"/>
      <c r="E165" s="21"/>
      <c r="F165" s="21"/>
    </row>
    <row r="166" spans="2:6" ht="18.75">
      <c r="B166" s="21"/>
      <c r="C166" s="21"/>
      <c r="D166" s="21"/>
      <c r="E166" s="21"/>
      <c r="F166" s="21"/>
    </row>
    <row r="167" spans="2:6" ht="18.75">
      <c r="B167" s="21"/>
      <c r="C167" s="21"/>
      <c r="D167" s="21"/>
      <c r="E167" s="21"/>
      <c r="F167" s="21"/>
    </row>
    <row r="168" spans="2:6" ht="18.75">
      <c r="B168" s="21"/>
      <c r="C168" s="21"/>
      <c r="D168" s="21"/>
      <c r="E168" s="21"/>
      <c r="F168" s="21"/>
    </row>
    <row r="169" spans="2:6" ht="18.75">
      <c r="B169" s="21"/>
      <c r="C169" s="21"/>
      <c r="D169" s="21"/>
      <c r="E169" s="21"/>
      <c r="F169" s="21"/>
    </row>
    <row r="170" spans="2:6" ht="18.75">
      <c r="B170" s="21"/>
      <c r="C170" s="21"/>
      <c r="D170" s="21"/>
      <c r="E170" s="21"/>
      <c r="F170" s="21"/>
    </row>
  </sheetData>
  <mergeCells count="2">
    <mergeCell ref="C1:G3"/>
    <mergeCell ref="B4:E4"/>
  </mergeCells>
  <printOptions/>
  <pageMargins left="0.984251968503937" right="0" top="1.1811023622047245" bottom="0" header="0" footer="0"/>
  <pageSetup fitToHeight="1" fitToWidth="1"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70"/>
  <sheetViews>
    <sheetView tabSelected="1" workbookViewId="0" topLeftCell="A4">
      <selection activeCell="L14" sqref="L14"/>
    </sheetView>
  </sheetViews>
  <sheetFormatPr defaultColWidth="9.00390625" defaultRowHeight="12.75"/>
  <cols>
    <col min="1" max="1" width="2.875" style="0" customWidth="1"/>
    <col min="2" max="2" width="74.125" style="0" customWidth="1"/>
    <col min="3" max="3" width="18.25390625" style="0" customWidth="1"/>
    <col min="4" max="4" width="17.125" style="0" hidden="1" customWidth="1"/>
    <col min="5" max="5" width="20.25390625" style="0" customWidth="1"/>
    <col min="6" max="6" width="16.25390625" style="0" hidden="1" customWidth="1"/>
    <col min="7" max="7" width="15.125" style="0" hidden="1" customWidth="1"/>
    <col min="8" max="8" width="12.75390625" style="0" hidden="1" customWidth="1"/>
    <col min="9" max="9" width="10.625" style="0" bestFit="1" customWidth="1"/>
  </cols>
  <sheetData>
    <row r="1" spans="2:7" ht="17.25" customHeight="1" hidden="1">
      <c r="B1" s="31" t="s">
        <v>84</v>
      </c>
      <c r="C1" s="57" t="s">
        <v>33</v>
      </c>
      <c r="D1" s="57"/>
      <c r="E1" s="57"/>
      <c r="F1" s="57"/>
      <c r="G1" s="57"/>
    </row>
    <row r="2" spans="2:7" ht="17.25" customHeight="1" hidden="1">
      <c r="B2" s="32" t="s">
        <v>34</v>
      </c>
      <c r="C2" s="57"/>
      <c r="D2" s="57"/>
      <c r="E2" s="57"/>
      <c r="F2" s="57"/>
      <c r="G2" s="57"/>
    </row>
    <row r="3" spans="3:7" ht="5.25" customHeight="1" hidden="1">
      <c r="C3" s="57"/>
      <c r="D3" s="57"/>
      <c r="E3" s="57"/>
      <c r="F3" s="57"/>
      <c r="G3" s="57"/>
    </row>
    <row r="4" spans="2:7" ht="18.75" customHeight="1">
      <c r="B4" s="58" t="s">
        <v>85</v>
      </c>
      <c r="C4" s="58"/>
      <c r="D4" s="58"/>
      <c r="E4" s="58"/>
      <c r="F4" s="3"/>
      <c r="G4" s="2"/>
    </row>
    <row r="5" spans="2:7" ht="10.5" customHeight="1">
      <c r="B5" s="6"/>
      <c r="C5" s="6"/>
      <c r="D5" s="6"/>
      <c r="E5" s="6"/>
      <c r="F5" s="6"/>
      <c r="G5" s="1"/>
    </row>
    <row r="6" spans="2:6" ht="12" customHeight="1">
      <c r="B6" s="7"/>
      <c r="C6" s="7"/>
      <c r="D6" s="7"/>
      <c r="E6" s="48" t="s">
        <v>60</v>
      </c>
      <c r="F6" s="8"/>
    </row>
    <row r="7" spans="2:7" ht="40.5" customHeight="1">
      <c r="B7" s="9" t="s">
        <v>9</v>
      </c>
      <c r="C7" s="9" t="s">
        <v>51</v>
      </c>
      <c r="D7" s="4" t="s">
        <v>29</v>
      </c>
      <c r="E7" s="9" t="s">
        <v>86</v>
      </c>
      <c r="F7" s="5" t="s">
        <v>30</v>
      </c>
      <c r="G7" s="26" t="s">
        <v>32</v>
      </c>
    </row>
    <row r="8" spans="2:7" ht="19.5">
      <c r="B8" s="10" t="s">
        <v>10</v>
      </c>
      <c r="C8" s="11"/>
      <c r="D8" s="11"/>
      <c r="E8" s="46"/>
      <c r="F8" s="24"/>
      <c r="G8" s="26"/>
    </row>
    <row r="9" spans="2:7" ht="19.5">
      <c r="B9" s="10" t="s">
        <v>27</v>
      </c>
      <c r="C9" s="12">
        <f>C10+C11</f>
        <v>44359910</v>
      </c>
      <c r="D9" s="12">
        <f>D10+D11</f>
        <v>0</v>
      </c>
      <c r="E9" s="12">
        <f>E10+E11</f>
        <v>24220139</v>
      </c>
      <c r="F9" s="12">
        <f>F10+F11</f>
        <v>8052493</v>
      </c>
      <c r="G9" s="27"/>
    </row>
    <row r="10" spans="2:10" ht="18.75">
      <c r="B10" s="13" t="s">
        <v>12</v>
      </c>
      <c r="C10" s="14">
        <v>28371930</v>
      </c>
      <c r="D10" s="14"/>
      <c r="E10" s="14">
        <v>13915946</v>
      </c>
      <c r="F10" s="25">
        <v>5279532</v>
      </c>
      <c r="G10" s="28">
        <f>E10/E29*100</f>
        <v>27.5</v>
      </c>
      <c r="J10" t="s">
        <v>77</v>
      </c>
    </row>
    <row r="11" spans="2:10" ht="18.75">
      <c r="B11" s="13" t="s">
        <v>11</v>
      </c>
      <c r="C11" s="14">
        <v>15987980</v>
      </c>
      <c r="D11" s="14"/>
      <c r="E11" s="14">
        <v>10304193</v>
      </c>
      <c r="F11" s="25">
        <v>2772961</v>
      </c>
      <c r="G11" s="28">
        <f>E11/E29*100</f>
        <v>20.4</v>
      </c>
      <c r="H11" s="34"/>
      <c r="I11" s="35"/>
      <c r="J11" s="35"/>
    </row>
    <row r="12" spans="2:8" ht="36.75" customHeight="1">
      <c r="B12" s="13" t="s">
        <v>13</v>
      </c>
      <c r="C12" s="14">
        <v>3077882</v>
      </c>
      <c r="D12" s="14"/>
      <c r="E12" s="14">
        <v>2089190</v>
      </c>
      <c r="F12" s="25">
        <v>866867</v>
      </c>
      <c r="G12" s="28">
        <f>E12/E29*100</f>
        <v>4.1</v>
      </c>
      <c r="H12" s="55"/>
    </row>
    <row r="13" spans="2:7" ht="18.75">
      <c r="B13" s="13" t="s">
        <v>0</v>
      </c>
      <c r="C13" s="14">
        <v>2058185</v>
      </c>
      <c r="D13" s="14"/>
      <c r="E13" s="14">
        <v>1716913</v>
      </c>
      <c r="F13" s="25">
        <v>353450</v>
      </c>
      <c r="G13" s="28">
        <f>E13/E29*100</f>
        <v>3.4</v>
      </c>
    </row>
    <row r="14" spans="2:9" ht="18.75">
      <c r="B14" s="13" t="s">
        <v>1</v>
      </c>
      <c r="C14" s="14">
        <v>9644562</v>
      </c>
      <c r="D14" s="14"/>
      <c r="E14" s="14">
        <v>6436176</v>
      </c>
      <c r="F14" s="25">
        <v>1786951</v>
      </c>
      <c r="G14" s="28">
        <f>E14/E29*100</f>
        <v>12.7</v>
      </c>
      <c r="H14" s="43"/>
      <c r="I14" s="35"/>
    </row>
    <row r="15" spans="2:10" ht="40.5" customHeight="1">
      <c r="B15" s="13" t="s">
        <v>14</v>
      </c>
      <c r="C15" s="14">
        <v>518000</v>
      </c>
      <c r="D15" s="14"/>
      <c r="E15" s="14">
        <v>365161</v>
      </c>
      <c r="F15" s="25">
        <v>157656</v>
      </c>
      <c r="G15" s="28">
        <f>E15/E29*100</f>
        <v>0.7</v>
      </c>
      <c r="J15" s="33"/>
    </row>
    <row r="16" spans="2:7" ht="18.75">
      <c r="B16" s="13" t="s">
        <v>42</v>
      </c>
      <c r="C16" s="14">
        <v>140046</v>
      </c>
      <c r="D16" s="14"/>
      <c r="E16" s="14">
        <v>104535</v>
      </c>
      <c r="F16" s="25">
        <v>81319</v>
      </c>
      <c r="G16" s="28">
        <f>E16/E29*100</f>
        <v>0.2</v>
      </c>
    </row>
    <row r="17" spans="2:7" ht="37.5">
      <c r="B17" s="13" t="s">
        <v>36</v>
      </c>
      <c r="C17" s="14">
        <v>2</v>
      </c>
      <c r="D17" s="14"/>
      <c r="E17" s="14">
        <v>120</v>
      </c>
      <c r="F17" s="25"/>
      <c r="G17" s="28"/>
    </row>
    <row r="18" spans="2:9" ht="42" customHeight="1">
      <c r="B18" s="13" t="s">
        <v>15</v>
      </c>
      <c r="C18" s="15">
        <v>1233552</v>
      </c>
      <c r="D18" s="15"/>
      <c r="E18" s="15">
        <v>802372</v>
      </c>
      <c r="F18" s="25">
        <v>214570</v>
      </c>
      <c r="G18" s="28">
        <f>E18/E29*100</f>
        <v>1.6</v>
      </c>
      <c r="H18" s="45"/>
      <c r="I18" s="40"/>
    </row>
    <row r="19" spans="2:7" ht="26.25" customHeight="1">
      <c r="B19" s="13" t="s">
        <v>16</v>
      </c>
      <c r="C19" s="15">
        <v>157971</v>
      </c>
      <c r="D19" s="15"/>
      <c r="E19" s="15">
        <v>111655</v>
      </c>
      <c r="F19" s="25">
        <v>49588</v>
      </c>
      <c r="G19" s="28">
        <f>E19/E29*100</f>
        <v>0.2</v>
      </c>
    </row>
    <row r="20" spans="2:7" ht="39" customHeight="1">
      <c r="B20" s="13" t="s">
        <v>17</v>
      </c>
      <c r="C20" s="15">
        <v>191364</v>
      </c>
      <c r="D20" s="15"/>
      <c r="E20" s="15">
        <v>174789</v>
      </c>
      <c r="F20" s="25">
        <v>41738</v>
      </c>
      <c r="G20" s="28">
        <f>E20/E29*100</f>
        <v>0.3</v>
      </c>
    </row>
    <row r="21" spans="2:10" ht="37.5">
      <c r="B21" s="13" t="s">
        <v>18</v>
      </c>
      <c r="C21" s="15">
        <v>2567214</v>
      </c>
      <c r="D21" s="15"/>
      <c r="E21" s="15">
        <v>968737</v>
      </c>
      <c r="F21" s="25">
        <v>22180</v>
      </c>
      <c r="G21" s="28">
        <f>E21/E29*100</f>
        <v>1.9</v>
      </c>
      <c r="H21" s="39"/>
      <c r="I21" s="40"/>
      <c r="J21" s="33"/>
    </row>
    <row r="22" spans="2:7" ht="18.75">
      <c r="B22" s="13" t="s">
        <v>19</v>
      </c>
      <c r="C22" s="15">
        <v>3170</v>
      </c>
      <c r="D22" s="15"/>
      <c r="E22" s="15">
        <v>8996</v>
      </c>
      <c r="F22" s="25">
        <v>4709</v>
      </c>
      <c r="G22" s="28">
        <f>E22/E29*100</f>
        <v>0</v>
      </c>
    </row>
    <row r="23" spans="2:7" ht="18.75">
      <c r="B23" s="13" t="s">
        <v>20</v>
      </c>
      <c r="C23" s="15">
        <v>219971</v>
      </c>
      <c r="D23" s="15"/>
      <c r="E23" s="15">
        <v>162172</v>
      </c>
      <c r="F23" s="25">
        <v>23764</v>
      </c>
      <c r="G23" s="28">
        <f>E23/E29*100</f>
        <v>0.3</v>
      </c>
    </row>
    <row r="24" spans="2:9" ht="18.75">
      <c r="B24" s="13" t="s">
        <v>21</v>
      </c>
      <c r="C24" s="15">
        <v>356920</v>
      </c>
      <c r="D24" s="15"/>
      <c r="E24" s="15">
        <v>164796</v>
      </c>
      <c r="F24" s="25">
        <v>10292</v>
      </c>
      <c r="G24" s="28">
        <f>E24/E29*100</f>
        <v>0.3</v>
      </c>
      <c r="H24" s="39"/>
      <c r="I24" s="40"/>
    </row>
    <row r="25" spans="2:9" ht="19.5">
      <c r="B25" s="13" t="s">
        <v>31</v>
      </c>
      <c r="C25" s="17">
        <v>17551962</v>
      </c>
      <c r="D25" s="17"/>
      <c r="E25" s="17">
        <v>13252817</v>
      </c>
      <c r="F25" s="25">
        <v>2961053</v>
      </c>
      <c r="G25" s="28">
        <f>E25/E29*100</f>
        <v>26.2</v>
      </c>
      <c r="H25" s="36"/>
      <c r="I25" s="37"/>
    </row>
    <row r="26" spans="2:9" ht="17.25" customHeight="1">
      <c r="B26" s="44" t="s">
        <v>39</v>
      </c>
      <c r="C26" s="17"/>
      <c r="D26" s="17"/>
      <c r="F26" s="25"/>
      <c r="G26" s="28"/>
      <c r="H26" s="37"/>
      <c r="I26" s="37"/>
    </row>
    <row r="27" spans="2:7" ht="18.75" customHeight="1">
      <c r="B27" s="44" t="s">
        <v>40</v>
      </c>
      <c r="C27" s="17">
        <v>565362</v>
      </c>
      <c r="D27" s="17"/>
      <c r="E27" s="17">
        <v>394040</v>
      </c>
      <c r="F27" s="25"/>
      <c r="G27" s="28" t="e">
        <f>#REF!/E29*100</f>
        <v>#REF!</v>
      </c>
    </row>
    <row r="28" spans="2:7" ht="25.5" customHeight="1">
      <c r="B28" s="44" t="s">
        <v>41</v>
      </c>
      <c r="C28" s="17">
        <v>3241232</v>
      </c>
      <c r="D28" s="17"/>
      <c r="E28" s="17">
        <v>2385318</v>
      </c>
      <c r="F28" s="25"/>
      <c r="G28" s="28"/>
    </row>
    <row r="29" spans="2:7" ht="19.5" customHeight="1">
      <c r="B29" s="18" t="s">
        <v>2</v>
      </c>
      <c r="C29" s="19">
        <f>C9+C12+C13+C14+C15+C16+C18+C19+C20+C21+C22+C23+C24+C25+C17</f>
        <v>82080711</v>
      </c>
      <c r="D29" s="23">
        <f>SUM(D10:D28)</f>
        <v>0</v>
      </c>
      <c r="E29" s="19">
        <f>E9+E12+E13+E14+E15+E16+E18+E19+E20+E21+E22+E23+E24+E25+E17</f>
        <v>50578568</v>
      </c>
      <c r="F29" s="23">
        <f>SUM(F10:F28)</f>
        <v>14626630</v>
      </c>
      <c r="G29" s="30">
        <f>E29/E29*100</f>
        <v>100</v>
      </c>
    </row>
    <row r="30" spans="2:7" ht="18.75">
      <c r="B30" s="20" t="s">
        <v>3</v>
      </c>
      <c r="C30" s="14"/>
      <c r="D30" s="14"/>
      <c r="E30" s="14"/>
      <c r="F30" s="10"/>
      <c r="G30" s="29"/>
    </row>
    <row r="31" spans="2:9" ht="18.75">
      <c r="B31" s="13" t="s">
        <v>22</v>
      </c>
      <c r="C31" s="14">
        <v>5491743</v>
      </c>
      <c r="D31" s="14"/>
      <c r="E31" s="14">
        <v>2701276</v>
      </c>
      <c r="F31" s="25">
        <v>111814</v>
      </c>
      <c r="G31" s="28">
        <f>E31/E45*100</f>
        <v>5.6</v>
      </c>
      <c r="H31" s="34"/>
      <c r="I31" s="35"/>
    </row>
    <row r="32" spans="2:9" ht="18.75">
      <c r="B32" s="13" t="s">
        <v>23</v>
      </c>
      <c r="C32" s="14">
        <v>30001</v>
      </c>
      <c r="D32" s="14"/>
      <c r="E32" s="14">
        <v>15908</v>
      </c>
      <c r="F32" s="25">
        <v>107</v>
      </c>
      <c r="G32" s="28"/>
      <c r="H32" s="34"/>
      <c r="I32" s="35"/>
    </row>
    <row r="33" spans="2:9" ht="39" customHeight="1">
      <c r="B33" s="13" t="s">
        <v>24</v>
      </c>
      <c r="C33" s="14">
        <v>420879</v>
      </c>
      <c r="D33" s="14"/>
      <c r="E33" s="14">
        <v>208360</v>
      </c>
      <c r="F33" s="25">
        <v>608573</v>
      </c>
      <c r="G33" s="28">
        <f>E33/E45*100</f>
        <v>0.4</v>
      </c>
      <c r="H33" s="34"/>
      <c r="I33" s="35"/>
    </row>
    <row r="34" spans="2:9" ht="18.75">
      <c r="B34" s="13" t="s">
        <v>25</v>
      </c>
      <c r="C34" s="14">
        <v>28292750</v>
      </c>
      <c r="D34" s="14"/>
      <c r="E34" s="14">
        <v>15478523</v>
      </c>
      <c r="F34" s="25">
        <v>2685304</v>
      </c>
      <c r="G34" s="28">
        <f>E34/E45*100</f>
        <v>32</v>
      </c>
      <c r="H34" s="34"/>
      <c r="I34" s="35"/>
    </row>
    <row r="35" spans="2:9" ht="18.75">
      <c r="B35" s="13" t="s">
        <v>4</v>
      </c>
      <c r="C35" s="14">
        <v>6235915</v>
      </c>
      <c r="D35" s="14"/>
      <c r="E35" s="14">
        <v>3127036</v>
      </c>
      <c r="F35" s="25">
        <v>1129669</v>
      </c>
      <c r="G35" s="28">
        <f>E35/E45*100</f>
        <v>6.5</v>
      </c>
      <c r="H35" s="34"/>
      <c r="I35" s="35"/>
    </row>
    <row r="36" spans="2:9" ht="18.75">
      <c r="B36" s="13" t="s">
        <v>26</v>
      </c>
      <c r="C36" s="14">
        <v>38601</v>
      </c>
      <c r="D36" s="14"/>
      <c r="E36" s="14">
        <v>21242</v>
      </c>
      <c r="F36" s="25">
        <v>21941</v>
      </c>
      <c r="G36" s="28">
        <f>E36/E45*100</f>
        <v>0</v>
      </c>
      <c r="H36" s="34"/>
      <c r="I36" s="35"/>
    </row>
    <row r="37" spans="2:10" ht="18.75">
      <c r="B37" s="13" t="s">
        <v>5</v>
      </c>
      <c r="C37" s="14">
        <v>20862410</v>
      </c>
      <c r="D37" s="14"/>
      <c r="E37" s="14">
        <v>12642006</v>
      </c>
      <c r="F37" s="25">
        <v>1486552</v>
      </c>
      <c r="G37" s="28">
        <f>E37/E45*100</f>
        <v>26.1</v>
      </c>
      <c r="H37" s="34"/>
      <c r="I37" s="35"/>
      <c r="J37" s="35"/>
    </row>
    <row r="38" spans="2:10" ht="18.75">
      <c r="B38" s="13" t="s">
        <v>49</v>
      </c>
      <c r="C38" s="14">
        <v>3747587</v>
      </c>
      <c r="D38" s="14"/>
      <c r="E38" s="14">
        <v>2247807</v>
      </c>
      <c r="F38" s="25">
        <v>352654</v>
      </c>
      <c r="G38" s="28">
        <f>E38/E45*100</f>
        <v>4.6</v>
      </c>
      <c r="H38" s="34"/>
      <c r="I38" s="35"/>
      <c r="J38" s="35"/>
    </row>
    <row r="39" spans="2:10" ht="18" customHeight="1">
      <c r="B39" s="13" t="s">
        <v>45</v>
      </c>
      <c r="C39" s="14">
        <v>11623432</v>
      </c>
      <c r="D39" s="14"/>
      <c r="E39" s="14">
        <v>6342681</v>
      </c>
      <c r="F39" s="25">
        <v>2211396</v>
      </c>
      <c r="G39" s="28">
        <f>E39/E45*100</f>
        <v>13.1</v>
      </c>
      <c r="H39" s="34"/>
      <c r="I39" s="35"/>
      <c r="J39" s="35"/>
    </row>
    <row r="40" spans="2:10" ht="18.75" customHeight="1">
      <c r="B40" s="13" t="s">
        <v>6</v>
      </c>
      <c r="C40" s="14">
        <v>8250666</v>
      </c>
      <c r="D40" s="14"/>
      <c r="E40" s="14">
        <v>4681459</v>
      </c>
      <c r="F40" s="25">
        <v>318407</v>
      </c>
      <c r="G40" s="28">
        <f>E40/E45*100</f>
        <v>9.7</v>
      </c>
      <c r="H40" s="34"/>
      <c r="I40" s="35"/>
      <c r="J40" s="35"/>
    </row>
    <row r="41" spans="2:10" ht="18.75" customHeight="1">
      <c r="B41" s="13" t="s">
        <v>46</v>
      </c>
      <c r="C41" s="14">
        <v>1110960</v>
      </c>
      <c r="D41" s="14"/>
      <c r="E41" s="14">
        <v>551700</v>
      </c>
      <c r="F41" s="25"/>
      <c r="G41" s="28"/>
      <c r="H41" s="35"/>
      <c r="I41" s="35"/>
      <c r="J41" s="35"/>
    </row>
    <row r="42" spans="2:10" ht="18.75" customHeight="1">
      <c r="B42" s="13" t="s">
        <v>47</v>
      </c>
      <c r="C42" s="14">
        <v>220398</v>
      </c>
      <c r="D42" s="14"/>
      <c r="E42" s="14">
        <v>127843</v>
      </c>
      <c r="F42" s="25"/>
      <c r="G42" s="28"/>
      <c r="H42" s="56"/>
      <c r="I42" s="35"/>
      <c r="J42" s="35"/>
    </row>
    <row r="43" spans="2:10" ht="39.75" customHeight="1">
      <c r="B43" s="13" t="s">
        <v>48</v>
      </c>
      <c r="C43" s="14">
        <v>769793</v>
      </c>
      <c r="D43" s="14"/>
      <c r="E43" s="14">
        <v>241217</v>
      </c>
      <c r="F43" s="25"/>
      <c r="G43" s="28"/>
      <c r="H43" s="56"/>
      <c r="I43" s="35"/>
      <c r="J43" s="35"/>
    </row>
    <row r="44" spans="2:10" ht="56.25" hidden="1">
      <c r="B44" s="13" t="s">
        <v>72</v>
      </c>
      <c r="C44" s="14"/>
      <c r="D44" s="14"/>
      <c r="E44" s="14"/>
      <c r="F44" s="25">
        <v>6038088</v>
      </c>
      <c r="G44" s="28"/>
      <c r="I44" s="35"/>
      <c r="J44" s="35"/>
    </row>
    <row r="45" spans="2:9" ht="19.5" customHeight="1">
      <c r="B45" s="18" t="s">
        <v>7</v>
      </c>
      <c r="C45" s="19">
        <f>SUM(C31:C44)</f>
        <v>87095135</v>
      </c>
      <c r="D45" s="19">
        <f>SUM(D31:D44)</f>
        <v>0</v>
      </c>
      <c r="E45" s="19">
        <f>SUM(E31:E44)</f>
        <v>48387058</v>
      </c>
      <c r="F45" s="19">
        <f>SUM(F31:F44)</f>
        <v>14964505</v>
      </c>
      <c r="G45" s="30">
        <f>E45/E45*100</f>
        <v>100</v>
      </c>
      <c r="I45" s="38"/>
    </row>
    <row r="46" spans="2:9" ht="39.75" customHeight="1">
      <c r="B46" s="41" t="s">
        <v>8</v>
      </c>
      <c r="C46" s="16">
        <f>SUM(C29-C45)</f>
        <v>-5014424</v>
      </c>
      <c r="D46" s="16">
        <f>SUM(D29-D45)</f>
        <v>0</v>
      </c>
      <c r="E46" s="16">
        <f>SUM(E29-E45)</f>
        <v>2191510</v>
      </c>
      <c r="F46" s="16">
        <f>SUM(F29-F45)</f>
        <v>-337875</v>
      </c>
      <c r="G46" s="10"/>
      <c r="I46" s="38"/>
    </row>
    <row r="47" spans="2:6" ht="13.5" customHeight="1">
      <c r="B47" s="21"/>
      <c r="C47" s="21"/>
      <c r="D47" s="21"/>
      <c r="E47" s="21"/>
      <c r="F47" s="21"/>
    </row>
    <row r="48" spans="2:6" ht="40.5" customHeight="1" hidden="1">
      <c r="B48" s="49" t="s">
        <v>38</v>
      </c>
      <c r="C48" s="50"/>
      <c r="D48" s="50"/>
      <c r="E48" s="53" t="s">
        <v>35</v>
      </c>
      <c r="F48" s="21"/>
    </row>
    <row r="49" spans="2:6" ht="12.75" customHeight="1" hidden="1">
      <c r="B49" s="22"/>
      <c r="C49" s="21"/>
      <c r="D49" s="21"/>
      <c r="E49" s="21"/>
      <c r="F49" s="21"/>
    </row>
    <row r="50" spans="2:6" ht="18.75" hidden="1">
      <c r="B50" s="51" t="s">
        <v>73</v>
      </c>
      <c r="C50" s="21"/>
      <c r="D50" s="21"/>
      <c r="E50" s="21"/>
      <c r="F50" s="21"/>
    </row>
    <row r="51" spans="2:6" ht="15.75" customHeight="1" hidden="1">
      <c r="B51" s="52" t="s">
        <v>44</v>
      </c>
      <c r="C51" s="21"/>
      <c r="D51" s="21"/>
      <c r="E51" s="21"/>
      <c r="F51" s="21"/>
    </row>
    <row r="52" spans="2:6" ht="18.75" hidden="1">
      <c r="B52" s="21"/>
      <c r="C52" s="21"/>
      <c r="D52" s="21"/>
      <c r="E52" s="21"/>
      <c r="F52" s="21"/>
    </row>
    <row r="53" spans="2:6" ht="18.75" hidden="1">
      <c r="B53" s="21"/>
      <c r="C53" s="21"/>
      <c r="D53" s="21"/>
      <c r="E53" s="21"/>
      <c r="F53" s="21"/>
    </row>
    <row r="54" spans="2:6" ht="18.75">
      <c r="B54" s="21"/>
      <c r="C54" s="21"/>
      <c r="D54" s="21"/>
      <c r="E54" s="21"/>
      <c r="F54" s="21"/>
    </row>
    <row r="55" spans="2:6" ht="18.75">
      <c r="B55" s="21"/>
      <c r="C55" s="21"/>
      <c r="D55" s="21"/>
      <c r="E55" s="21"/>
      <c r="F55" s="21"/>
    </row>
    <row r="56" spans="2:6" ht="18.75">
      <c r="B56" s="21"/>
      <c r="C56" s="21"/>
      <c r="D56" s="21"/>
      <c r="E56" s="21"/>
      <c r="F56" s="21"/>
    </row>
    <row r="57" spans="2:6" ht="18.75">
      <c r="B57" s="21"/>
      <c r="C57" s="21"/>
      <c r="D57" s="21"/>
      <c r="E57" s="21"/>
      <c r="F57" s="21"/>
    </row>
    <row r="58" spans="2:6" ht="18.75">
      <c r="B58" s="21"/>
      <c r="C58" s="21"/>
      <c r="D58" s="21"/>
      <c r="E58" s="21"/>
      <c r="F58" s="21"/>
    </row>
    <row r="59" spans="2:6" ht="18.75">
      <c r="B59" s="21"/>
      <c r="C59" s="21"/>
      <c r="D59" s="21"/>
      <c r="E59" s="21"/>
      <c r="F59" s="21"/>
    </row>
    <row r="60" spans="2:6" ht="18.75">
      <c r="B60" s="21"/>
      <c r="C60" s="21"/>
      <c r="D60" s="21"/>
      <c r="E60" s="21"/>
      <c r="F60" s="21"/>
    </row>
    <row r="61" spans="2:6" ht="18.75">
      <c r="B61" s="21"/>
      <c r="C61" s="21"/>
      <c r="D61" s="21"/>
      <c r="E61" s="21"/>
      <c r="F61" s="21"/>
    </row>
    <row r="62" spans="2:6" ht="18.75">
      <c r="B62" s="21"/>
      <c r="C62" s="21"/>
      <c r="D62" s="21"/>
      <c r="E62" s="21"/>
      <c r="F62" s="21"/>
    </row>
    <row r="63" spans="2:6" ht="18.75">
      <c r="B63" s="21"/>
      <c r="C63" s="21"/>
      <c r="D63" s="21"/>
      <c r="E63" s="21"/>
      <c r="F63" s="21"/>
    </row>
    <row r="64" spans="2:6" ht="18.75">
      <c r="B64" s="21"/>
      <c r="C64" s="21"/>
      <c r="D64" s="21"/>
      <c r="E64" s="21"/>
      <c r="F64" s="21"/>
    </row>
    <row r="65" spans="2:6" ht="18.75">
      <c r="B65" s="21"/>
      <c r="C65" s="21"/>
      <c r="D65" s="21"/>
      <c r="E65" s="21"/>
      <c r="F65" s="21"/>
    </row>
    <row r="66" spans="2:6" ht="18.75">
      <c r="B66" s="21"/>
      <c r="C66" s="21"/>
      <c r="D66" s="21"/>
      <c r="E66" s="21"/>
      <c r="F66" s="21"/>
    </row>
    <row r="67" spans="2:6" ht="18.75">
      <c r="B67" s="21"/>
      <c r="C67" s="21"/>
      <c r="D67" s="21"/>
      <c r="E67" s="21"/>
      <c r="F67" s="21"/>
    </row>
    <row r="68" spans="2:6" ht="18.75">
      <c r="B68" s="21"/>
      <c r="C68" s="21"/>
      <c r="D68" s="21"/>
      <c r="E68" s="21"/>
      <c r="F68" s="21"/>
    </row>
    <row r="69" spans="2:6" ht="18.75">
      <c r="B69" s="21"/>
      <c r="C69" s="21"/>
      <c r="D69" s="21"/>
      <c r="E69" s="21"/>
      <c r="F69" s="21"/>
    </row>
    <row r="70" spans="2:6" ht="18.75">
      <c r="B70" s="21"/>
      <c r="C70" s="21"/>
      <c r="D70" s="21"/>
      <c r="E70" s="21"/>
      <c r="F70" s="21"/>
    </row>
    <row r="71" spans="2:6" ht="18.75">
      <c r="B71" s="21"/>
      <c r="C71" s="21"/>
      <c r="D71" s="21"/>
      <c r="E71" s="21"/>
      <c r="F71" s="21"/>
    </row>
    <row r="72" spans="2:6" ht="18.75">
      <c r="B72" s="21"/>
      <c r="C72" s="21"/>
      <c r="D72" s="21"/>
      <c r="E72" s="21"/>
      <c r="F72" s="21"/>
    </row>
    <row r="73" spans="2:6" ht="18.75">
      <c r="B73" s="21"/>
      <c r="C73" s="21"/>
      <c r="D73" s="21"/>
      <c r="E73" s="21"/>
      <c r="F73" s="21"/>
    </row>
    <row r="74" spans="2:6" ht="18.75">
      <c r="B74" s="21"/>
      <c r="C74" s="21"/>
      <c r="D74" s="21"/>
      <c r="E74" s="21"/>
      <c r="F74" s="21"/>
    </row>
    <row r="75" spans="2:6" ht="18.75">
      <c r="B75" s="21"/>
      <c r="C75" s="21"/>
      <c r="D75" s="21"/>
      <c r="E75" s="21"/>
      <c r="F75" s="21"/>
    </row>
    <row r="76" spans="2:6" ht="18.75">
      <c r="B76" s="21"/>
      <c r="C76" s="21"/>
      <c r="D76" s="21"/>
      <c r="E76" s="21"/>
      <c r="F76" s="21"/>
    </row>
    <row r="77" spans="2:6" ht="18.75">
      <c r="B77" s="21"/>
      <c r="C77" s="21"/>
      <c r="D77" s="21"/>
      <c r="E77" s="21"/>
      <c r="F77" s="21"/>
    </row>
    <row r="78" spans="2:6" ht="18.75">
      <c r="B78" s="21"/>
      <c r="C78" s="21"/>
      <c r="D78" s="21"/>
      <c r="E78" s="21"/>
      <c r="F78" s="21"/>
    </row>
    <row r="79" spans="2:6" ht="18.75">
      <c r="B79" s="21"/>
      <c r="C79" s="21"/>
      <c r="D79" s="21"/>
      <c r="E79" s="21"/>
      <c r="F79" s="21"/>
    </row>
    <row r="80" spans="2:6" ht="18.75">
      <c r="B80" s="21"/>
      <c r="C80" s="21"/>
      <c r="D80" s="21"/>
      <c r="E80" s="21"/>
      <c r="F80" s="21"/>
    </row>
    <row r="81" spans="2:6" ht="18.75">
      <c r="B81" s="21"/>
      <c r="C81" s="21"/>
      <c r="D81" s="21"/>
      <c r="E81" s="21"/>
      <c r="F81" s="21"/>
    </row>
    <row r="82" spans="2:6" ht="18.75">
      <c r="B82" s="21"/>
      <c r="C82" s="21"/>
      <c r="D82" s="21"/>
      <c r="E82" s="21"/>
      <c r="F82" s="21"/>
    </row>
    <row r="83" spans="2:6" ht="18.75">
      <c r="B83" s="21"/>
      <c r="C83" s="21"/>
      <c r="D83" s="21"/>
      <c r="E83" s="21"/>
      <c r="F83" s="21"/>
    </row>
    <row r="84" spans="2:6" ht="18.75">
      <c r="B84" s="21"/>
      <c r="C84" s="21"/>
      <c r="D84" s="21"/>
      <c r="E84" s="21"/>
      <c r="F84" s="21"/>
    </row>
    <row r="85" spans="2:6" ht="18.75">
      <c r="B85" s="21"/>
      <c r="C85" s="21"/>
      <c r="D85" s="21"/>
      <c r="E85" s="21"/>
      <c r="F85" s="21"/>
    </row>
    <row r="86" spans="2:6" ht="18.75">
      <c r="B86" s="21"/>
      <c r="C86" s="21"/>
      <c r="D86" s="21"/>
      <c r="E86" s="21"/>
      <c r="F86" s="21"/>
    </row>
    <row r="87" spans="2:6" ht="18.75">
      <c r="B87" s="21"/>
      <c r="C87" s="21"/>
      <c r="D87" s="21"/>
      <c r="E87" s="21"/>
      <c r="F87" s="21"/>
    </row>
    <row r="88" spans="2:6" ht="18.75">
      <c r="B88" s="21"/>
      <c r="C88" s="21"/>
      <c r="D88" s="21"/>
      <c r="E88" s="21"/>
      <c r="F88" s="21"/>
    </row>
    <row r="89" spans="2:6" ht="18.75">
      <c r="B89" s="21"/>
      <c r="C89" s="21"/>
      <c r="D89" s="21"/>
      <c r="E89" s="21"/>
      <c r="F89" s="21"/>
    </row>
    <row r="90" spans="2:6" ht="18.75">
      <c r="B90" s="21"/>
      <c r="C90" s="21"/>
      <c r="D90" s="21"/>
      <c r="E90" s="21"/>
      <c r="F90" s="21"/>
    </row>
    <row r="91" spans="2:6" ht="18.75">
      <c r="B91" s="21"/>
      <c r="C91" s="21"/>
      <c r="D91" s="21"/>
      <c r="E91" s="21"/>
      <c r="F91" s="21"/>
    </row>
    <row r="92" spans="2:6" ht="18.75">
      <c r="B92" s="21"/>
      <c r="C92" s="21"/>
      <c r="D92" s="21"/>
      <c r="E92" s="21"/>
      <c r="F92" s="21"/>
    </row>
    <row r="93" spans="2:6" ht="18.75">
      <c r="B93" s="21"/>
      <c r="C93" s="21"/>
      <c r="D93" s="21"/>
      <c r="E93" s="21"/>
      <c r="F93" s="21"/>
    </row>
    <row r="94" spans="2:6" ht="18.75">
      <c r="B94" s="21"/>
      <c r="C94" s="21"/>
      <c r="D94" s="21"/>
      <c r="E94" s="21"/>
      <c r="F94" s="21"/>
    </row>
    <row r="95" spans="2:6" ht="18.75">
      <c r="B95" s="21"/>
      <c r="C95" s="21"/>
      <c r="D95" s="21"/>
      <c r="E95" s="21"/>
      <c r="F95" s="21"/>
    </row>
    <row r="96" spans="2:6" ht="18.75">
      <c r="B96" s="21"/>
      <c r="C96" s="21"/>
      <c r="D96" s="21"/>
      <c r="E96" s="21"/>
      <c r="F96" s="21"/>
    </row>
    <row r="97" spans="2:6" ht="18.75">
      <c r="B97" s="21"/>
      <c r="C97" s="21"/>
      <c r="D97" s="21"/>
      <c r="E97" s="21"/>
      <c r="F97" s="21"/>
    </row>
    <row r="98" spans="2:6" ht="18.75">
      <c r="B98" s="21"/>
      <c r="C98" s="21"/>
      <c r="D98" s="21"/>
      <c r="E98" s="21"/>
      <c r="F98" s="21"/>
    </row>
    <row r="99" spans="2:6" ht="18.75">
      <c r="B99" s="21"/>
      <c r="C99" s="21"/>
      <c r="D99" s="21"/>
      <c r="E99" s="21"/>
      <c r="F99" s="21"/>
    </row>
    <row r="100" spans="2:6" ht="18.75">
      <c r="B100" s="21"/>
      <c r="C100" s="21"/>
      <c r="D100" s="21"/>
      <c r="E100" s="21"/>
      <c r="F100" s="21"/>
    </row>
    <row r="101" spans="2:6" ht="18.75">
      <c r="B101" s="21"/>
      <c r="C101" s="21"/>
      <c r="D101" s="21"/>
      <c r="E101" s="21"/>
      <c r="F101" s="21"/>
    </row>
    <row r="102" spans="2:6" ht="18.75">
      <c r="B102" s="21"/>
      <c r="C102" s="21"/>
      <c r="D102" s="21"/>
      <c r="E102" s="21"/>
      <c r="F102" s="21"/>
    </row>
    <row r="103" spans="2:6" ht="18.75">
      <c r="B103" s="21"/>
      <c r="C103" s="21"/>
      <c r="D103" s="21"/>
      <c r="E103" s="21"/>
      <c r="F103" s="21"/>
    </row>
    <row r="104" spans="2:6" ht="18.75">
      <c r="B104" s="21"/>
      <c r="C104" s="21"/>
      <c r="D104" s="21"/>
      <c r="E104" s="21"/>
      <c r="F104" s="21"/>
    </row>
    <row r="105" spans="2:6" ht="18.75">
      <c r="B105" s="21"/>
      <c r="C105" s="21"/>
      <c r="D105" s="21"/>
      <c r="E105" s="21"/>
      <c r="F105" s="21"/>
    </row>
    <row r="106" spans="2:6" ht="18.75">
      <c r="B106" s="21"/>
      <c r="C106" s="21"/>
      <c r="D106" s="21"/>
      <c r="E106" s="21"/>
      <c r="F106" s="21"/>
    </row>
    <row r="107" spans="2:6" ht="18.75">
      <c r="B107" s="21"/>
      <c r="C107" s="21"/>
      <c r="D107" s="21"/>
      <c r="E107" s="21"/>
      <c r="F107" s="21"/>
    </row>
    <row r="108" spans="2:6" ht="18.75">
      <c r="B108" s="21"/>
      <c r="C108" s="21"/>
      <c r="D108" s="21"/>
      <c r="E108" s="21"/>
      <c r="F108" s="21"/>
    </row>
    <row r="109" spans="2:6" ht="18.75">
      <c r="B109" s="21"/>
      <c r="C109" s="21"/>
      <c r="D109" s="21"/>
      <c r="E109" s="21"/>
      <c r="F109" s="21"/>
    </row>
    <row r="110" spans="2:6" ht="18.75">
      <c r="B110" s="21"/>
      <c r="C110" s="21"/>
      <c r="D110" s="21"/>
      <c r="E110" s="21"/>
      <c r="F110" s="21"/>
    </row>
    <row r="111" spans="2:6" ht="18.75">
      <c r="B111" s="21"/>
      <c r="C111" s="21"/>
      <c r="D111" s="21"/>
      <c r="E111" s="21"/>
      <c r="F111" s="21"/>
    </row>
    <row r="112" spans="2:6" ht="18.75">
      <c r="B112" s="21"/>
      <c r="C112" s="21"/>
      <c r="D112" s="21"/>
      <c r="E112" s="21"/>
      <c r="F112" s="21"/>
    </row>
    <row r="113" spans="2:6" ht="18.75">
      <c r="B113" s="21"/>
      <c r="C113" s="21"/>
      <c r="D113" s="21"/>
      <c r="E113" s="21"/>
      <c r="F113" s="21"/>
    </row>
    <row r="114" spans="2:6" ht="18.75">
      <c r="B114" s="21"/>
      <c r="C114" s="21"/>
      <c r="D114" s="21"/>
      <c r="E114" s="21"/>
      <c r="F114" s="21"/>
    </row>
    <row r="115" spans="2:6" ht="18.75">
      <c r="B115" s="21"/>
      <c r="C115" s="21"/>
      <c r="D115" s="21"/>
      <c r="E115" s="21"/>
      <c r="F115" s="21"/>
    </row>
    <row r="116" spans="2:6" ht="18.75">
      <c r="B116" s="21"/>
      <c r="C116" s="21"/>
      <c r="D116" s="21"/>
      <c r="E116" s="21"/>
      <c r="F116" s="21"/>
    </row>
    <row r="117" spans="2:6" ht="18.75">
      <c r="B117" s="21"/>
      <c r="C117" s="21"/>
      <c r="D117" s="21"/>
      <c r="E117" s="21"/>
      <c r="F117" s="21"/>
    </row>
    <row r="118" spans="2:6" ht="18.75">
      <c r="B118" s="21"/>
      <c r="C118" s="21"/>
      <c r="D118" s="21"/>
      <c r="E118" s="21"/>
      <c r="F118" s="21"/>
    </row>
    <row r="119" spans="2:6" ht="18.75">
      <c r="B119" s="21"/>
      <c r="C119" s="21"/>
      <c r="D119" s="21"/>
      <c r="E119" s="21"/>
      <c r="F119" s="21"/>
    </row>
    <row r="120" spans="2:6" ht="18.75">
      <c r="B120" s="21"/>
      <c r="C120" s="21"/>
      <c r="D120" s="21"/>
      <c r="E120" s="21"/>
      <c r="F120" s="21"/>
    </row>
    <row r="121" spans="2:6" ht="18.75">
      <c r="B121" s="21"/>
      <c r="C121" s="21"/>
      <c r="D121" s="21"/>
      <c r="E121" s="21"/>
      <c r="F121" s="21"/>
    </row>
    <row r="122" spans="2:6" ht="18.75">
      <c r="B122" s="21"/>
      <c r="C122" s="21"/>
      <c r="D122" s="21"/>
      <c r="E122" s="21"/>
      <c r="F122" s="21"/>
    </row>
    <row r="123" spans="2:6" ht="18.75">
      <c r="B123" s="21"/>
      <c r="C123" s="21"/>
      <c r="D123" s="21"/>
      <c r="E123" s="21"/>
      <c r="F123" s="21"/>
    </row>
    <row r="124" spans="2:6" ht="18.75">
      <c r="B124" s="21"/>
      <c r="C124" s="21"/>
      <c r="D124" s="21"/>
      <c r="E124" s="21"/>
      <c r="F124" s="21"/>
    </row>
    <row r="125" spans="2:6" ht="18.75">
      <c r="B125" s="21"/>
      <c r="C125" s="21"/>
      <c r="D125" s="21"/>
      <c r="E125" s="21"/>
      <c r="F125" s="21"/>
    </row>
    <row r="126" spans="2:6" ht="18.75">
      <c r="B126" s="21"/>
      <c r="C126" s="21"/>
      <c r="D126" s="21"/>
      <c r="E126" s="21"/>
      <c r="F126" s="21"/>
    </row>
    <row r="127" spans="2:6" ht="18.75">
      <c r="B127" s="21"/>
      <c r="C127" s="21"/>
      <c r="D127" s="21"/>
      <c r="E127" s="21"/>
      <c r="F127" s="21"/>
    </row>
    <row r="128" spans="2:6" ht="18.75">
      <c r="B128" s="21"/>
      <c r="C128" s="21"/>
      <c r="D128" s="21"/>
      <c r="E128" s="21"/>
      <c r="F128" s="21"/>
    </row>
    <row r="129" spans="2:6" ht="18.75">
      <c r="B129" s="21"/>
      <c r="C129" s="21"/>
      <c r="D129" s="21"/>
      <c r="E129" s="21"/>
      <c r="F129" s="21"/>
    </row>
    <row r="130" spans="2:6" ht="18.75">
      <c r="B130" s="21"/>
      <c r="C130" s="21"/>
      <c r="D130" s="21"/>
      <c r="E130" s="21"/>
      <c r="F130" s="21"/>
    </row>
    <row r="131" spans="2:6" ht="18.75">
      <c r="B131" s="21"/>
      <c r="C131" s="21"/>
      <c r="D131" s="21"/>
      <c r="E131" s="21"/>
      <c r="F131" s="21"/>
    </row>
    <row r="132" spans="2:6" ht="18.75">
      <c r="B132" s="21"/>
      <c r="C132" s="21"/>
      <c r="D132" s="21"/>
      <c r="E132" s="21"/>
      <c r="F132" s="21"/>
    </row>
    <row r="133" spans="2:6" ht="18.75">
      <c r="B133" s="21"/>
      <c r="C133" s="21"/>
      <c r="D133" s="21"/>
      <c r="E133" s="21"/>
      <c r="F133" s="21"/>
    </row>
    <row r="134" spans="2:6" ht="18.75">
      <c r="B134" s="21"/>
      <c r="C134" s="21"/>
      <c r="D134" s="21"/>
      <c r="E134" s="21"/>
      <c r="F134" s="21"/>
    </row>
    <row r="135" spans="2:6" ht="18.75">
      <c r="B135" s="21"/>
      <c r="C135" s="21"/>
      <c r="D135" s="21"/>
      <c r="E135" s="21"/>
      <c r="F135" s="21"/>
    </row>
    <row r="136" spans="2:6" ht="18.75">
      <c r="B136" s="21"/>
      <c r="C136" s="21"/>
      <c r="D136" s="21"/>
      <c r="E136" s="21"/>
      <c r="F136" s="21"/>
    </row>
    <row r="137" spans="2:6" ht="18.75">
      <c r="B137" s="21"/>
      <c r="C137" s="21"/>
      <c r="D137" s="21"/>
      <c r="E137" s="21"/>
      <c r="F137" s="21"/>
    </row>
    <row r="138" spans="2:6" ht="18.75">
      <c r="B138" s="21"/>
      <c r="C138" s="21"/>
      <c r="D138" s="21"/>
      <c r="E138" s="21"/>
      <c r="F138" s="21"/>
    </row>
    <row r="139" spans="2:6" ht="18.75">
      <c r="B139" s="21"/>
      <c r="C139" s="21"/>
      <c r="D139" s="21"/>
      <c r="E139" s="21"/>
      <c r="F139" s="21"/>
    </row>
    <row r="140" spans="2:6" ht="18.75">
      <c r="B140" s="21"/>
      <c r="C140" s="21"/>
      <c r="D140" s="21"/>
      <c r="E140" s="21"/>
      <c r="F140" s="21"/>
    </row>
    <row r="141" spans="2:6" ht="18.75">
      <c r="B141" s="21"/>
      <c r="C141" s="21"/>
      <c r="D141" s="21"/>
      <c r="E141" s="21"/>
      <c r="F141" s="21"/>
    </row>
    <row r="142" spans="2:6" ht="18.75">
      <c r="B142" s="21"/>
      <c r="C142" s="21"/>
      <c r="D142" s="21"/>
      <c r="E142" s="21"/>
      <c r="F142" s="21"/>
    </row>
    <row r="143" spans="2:6" ht="18.75">
      <c r="B143" s="21"/>
      <c r="C143" s="21"/>
      <c r="D143" s="21"/>
      <c r="E143" s="21"/>
      <c r="F143" s="21"/>
    </row>
    <row r="144" spans="2:6" ht="18.75">
      <c r="B144" s="21"/>
      <c r="C144" s="21"/>
      <c r="D144" s="21"/>
      <c r="E144" s="21"/>
      <c r="F144" s="21"/>
    </row>
    <row r="145" spans="2:6" ht="18.75">
      <c r="B145" s="21"/>
      <c r="C145" s="21"/>
      <c r="D145" s="21"/>
      <c r="E145" s="21"/>
      <c r="F145" s="21"/>
    </row>
    <row r="146" spans="2:6" ht="18.75">
      <c r="B146" s="21"/>
      <c r="C146" s="21"/>
      <c r="D146" s="21"/>
      <c r="E146" s="21"/>
      <c r="F146" s="21"/>
    </row>
    <row r="147" spans="2:6" ht="18.75">
      <c r="B147" s="21"/>
      <c r="C147" s="21"/>
      <c r="D147" s="21"/>
      <c r="E147" s="21"/>
      <c r="F147" s="21"/>
    </row>
    <row r="148" spans="2:6" ht="18.75">
      <c r="B148" s="21"/>
      <c r="C148" s="21"/>
      <c r="D148" s="21"/>
      <c r="E148" s="21"/>
      <c r="F148" s="21"/>
    </row>
    <row r="149" spans="2:6" ht="18.75">
      <c r="B149" s="21"/>
      <c r="C149" s="21"/>
      <c r="D149" s="21"/>
      <c r="E149" s="21"/>
      <c r="F149" s="21"/>
    </row>
    <row r="150" spans="2:6" ht="18.75">
      <c r="B150" s="21"/>
      <c r="C150" s="21"/>
      <c r="D150" s="21"/>
      <c r="E150" s="21"/>
      <c r="F150" s="21"/>
    </row>
    <row r="151" spans="2:6" ht="18.75">
      <c r="B151" s="21"/>
      <c r="C151" s="21"/>
      <c r="D151" s="21"/>
      <c r="E151" s="21"/>
      <c r="F151" s="21"/>
    </row>
    <row r="152" spans="2:6" ht="18.75">
      <c r="B152" s="21"/>
      <c r="C152" s="21"/>
      <c r="D152" s="21"/>
      <c r="E152" s="21"/>
      <c r="F152" s="21"/>
    </row>
    <row r="153" spans="2:6" ht="18.75">
      <c r="B153" s="21"/>
      <c r="C153" s="21"/>
      <c r="D153" s="21"/>
      <c r="E153" s="21"/>
      <c r="F153" s="21"/>
    </row>
    <row r="154" spans="2:6" ht="18.75">
      <c r="B154" s="21"/>
      <c r="C154" s="21"/>
      <c r="D154" s="21"/>
      <c r="E154" s="21"/>
      <c r="F154" s="21"/>
    </row>
    <row r="155" spans="2:6" ht="18.75">
      <c r="B155" s="21"/>
      <c r="C155" s="21"/>
      <c r="D155" s="21"/>
      <c r="E155" s="21"/>
      <c r="F155" s="21"/>
    </row>
    <row r="156" spans="2:6" ht="18.75">
      <c r="B156" s="21"/>
      <c r="C156" s="21"/>
      <c r="D156" s="21"/>
      <c r="E156" s="21"/>
      <c r="F156" s="21"/>
    </row>
    <row r="157" spans="2:6" ht="18.75">
      <c r="B157" s="21"/>
      <c r="C157" s="21"/>
      <c r="D157" s="21"/>
      <c r="E157" s="21"/>
      <c r="F157" s="21"/>
    </row>
    <row r="158" spans="2:6" ht="18.75">
      <c r="B158" s="21"/>
      <c r="C158" s="21"/>
      <c r="D158" s="21"/>
      <c r="E158" s="21"/>
      <c r="F158" s="21"/>
    </row>
    <row r="159" spans="2:6" ht="18.75">
      <c r="B159" s="21"/>
      <c r="C159" s="21"/>
      <c r="D159" s="21"/>
      <c r="E159" s="21"/>
      <c r="F159" s="21"/>
    </row>
    <row r="160" spans="2:6" ht="18.75">
      <c r="B160" s="21"/>
      <c r="C160" s="21"/>
      <c r="D160" s="21"/>
      <c r="E160" s="21"/>
      <c r="F160" s="21"/>
    </row>
    <row r="161" spans="2:6" ht="18.75">
      <c r="B161" s="21"/>
      <c r="C161" s="21"/>
      <c r="D161" s="21"/>
      <c r="E161" s="21"/>
      <c r="F161" s="21"/>
    </row>
    <row r="162" spans="2:6" ht="18.75">
      <c r="B162" s="21"/>
      <c r="C162" s="21"/>
      <c r="D162" s="21"/>
      <c r="E162" s="21"/>
      <c r="F162" s="21"/>
    </row>
    <row r="163" spans="2:6" ht="18.75">
      <c r="B163" s="21"/>
      <c r="C163" s="21"/>
      <c r="D163" s="21"/>
      <c r="E163" s="21"/>
      <c r="F163" s="21"/>
    </row>
    <row r="164" spans="2:6" ht="18.75">
      <c r="B164" s="21"/>
      <c r="C164" s="21"/>
      <c r="D164" s="21"/>
      <c r="E164" s="21"/>
      <c r="F164" s="21"/>
    </row>
    <row r="165" spans="2:6" ht="18.75">
      <c r="B165" s="21"/>
      <c r="C165" s="21"/>
      <c r="D165" s="21"/>
      <c r="E165" s="21"/>
      <c r="F165" s="21"/>
    </row>
    <row r="166" spans="2:6" ht="18.75">
      <c r="B166" s="21"/>
      <c r="C166" s="21"/>
      <c r="D166" s="21"/>
      <c r="E166" s="21"/>
      <c r="F166" s="21"/>
    </row>
    <row r="167" spans="2:6" ht="18.75">
      <c r="B167" s="21"/>
      <c r="C167" s="21"/>
      <c r="D167" s="21"/>
      <c r="E167" s="21"/>
      <c r="F167" s="21"/>
    </row>
    <row r="168" spans="2:6" ht="18.75">
      <c r="B168" s="21"/>
      <c r="C168" s="21"/>
      <c r="D168" s="21"/>
      <c r="E168" s="21"/>
      <c r="F168" s="21"/>
    </row>
    <row r="169" spans="2:6" ht="18.75">
      <c r="B169" s="21"/>
      <c r="C169" s="21"/>
      <c r="D169" s="21"/>
      <c r="E169" s="21"/>
      <c r="F169" s="21"/>
    </row>
    <row r="170" spans="2:6" ht="18.75">
      <c r="B170" s="21"/>
      <c r="C170" s="21"/>
      <c r="D170" s="21"/>
      <c r="E170" s="21"/>
      <c r="F170" s="21"/>
    </row>
  </sheetData>
  <mergeCells count="2">
    <mergeCell ref="C1:G3"/>
    <mergeCell ref="B4:E4"/>
  </mergeCells>
  <printOptions/>
  <pageMargins left="0.984251968503937" right="0" top="1.1811023622047245" bottom="0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402a</cp:lastModifiedBy>
  <cp:lastPrinted>2012-09-19T08:50:49Z</cp:lastPrinted>
  <dcterms:created xsi:type="dcterms:W3CDTF">2001-07-20T04:41:07Z</dcterms:created>
  <dcterms:modified xsi:type="dcterms:W3CDTF">2012-09-19T08:52:30Z</dcterms:modified>
  <cp:category/>
  <cp:version/>
  <cp:contentType/>
  <cp:contentStatus/>
</cp:coreProperties>
</file>