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20" windowWidth="18060" windowHeight="70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" i="1" l="1"/>
  <c r="B51" i="1" l="1"/>
  <c r="B6" i="1"/>
  <c r="B42" i="1" l="1"/>
  <c r="C51" i="1"/>
  <c r="B28" i="1" l="1"/>
  <c r="C28" i="1"/>
  <c r="C35" i="1" l="1"/>
  <c r="B39" i="1" l="1"/>
  <c r="B35" i="1"/>
  <c r="B23" i="1"/>
  <c r="B17" i="1"/>
  <c r="B12" i="1"/>
  <c r="B7" i="1"/>
  <c r="D49" i="1" l="1"/>
  <c r="C10" i="1"/>
  <c r="D10" i="1" l="1"/>
  <c r="C39" i="1"/>
  <c r="C23" i="1"/>
  <c r="C6" i="1" s="1"/>
  <c r="C17" i="1"/>
  <c r="C12" i="1"/>
  <c r="C7" i="1"/>
  <c r="C5" i="1" l="1"/>
  <c r="D5" i="1"/>
  <c r="D58" i="1"/>
  <c r="D59" i="1"/>
  <c r="D57" i="1"/>
  <c r="D32" i="1"/>
  <c r="D33" i="1"/>
  <c r="D6" i="1"/>
  <c r="D7" i="1"/>
  <c r="D8" i="1"/>
  <c r="D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50" i="1"/>
  <c r="D51" i="1"/>
  <c r="D52" i="1"/>
  <c r="D53" i="1"/>
  <c r="D54" i="1"/>
  <c r="D55" i="1"/>
  <c r="D56" i="1"/>
</calcChain>
</file>

<file path=xl/sharedStrings.xml><?xml version="1.0" encoding="utf-8"?>
<sst xmlns="http://schemas.openxmlformats.org/spreadsheetml/2006/main" count="62" uniqueCount="62">
  <si>
    <t/>
  </si>
  <si>
    <t>Наименование показателя</t>
  </si>
  <si>
    <t>Доходы бюджета - Всего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</si>
  <si>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</si>
  <si>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</si>
  <si>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</si>
  <si>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</si>
  <si>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</si>
  <si>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</si>
  <si>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</si>
  <si>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</si>
  <si>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</si>
  <si>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</si>
  <si>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</si>
  <si>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</si>
  <si>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</si>
  <si>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</si>
  <si>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</si>
  <si>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</si>
  <si>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</si>
  <si>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</si>
  <si>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</si>
  <si>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</si>
  <si>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</si>
  <si>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</si>
  <si>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</si>
  <si>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</si>
  <si>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</si>
  <si>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</si>
  <si>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</si>
  <si>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</si>
  <si>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</si>
  <si>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</si>
  <si>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</si>
  <si>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</si>
  <si>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</si>
  <si>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</si>
  <si>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</si>
  <si>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</si>
  <si>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</si>
  <si>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</si>
  <si>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</si>
  <si>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</si>
  <si>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</si>
  <si>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</si>
  <si>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</si>
  <si>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</si>
  <si>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</si>
  <si>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</si>
  <si>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</si>
  <si>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</si>
  <si>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</si>
  <si>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</si>
  <si>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тыс. руб.</t>
  </si>
  <si>
    <t>Отклонение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</si>
  <si>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</si>
  <si>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НАЛОГОВЫЕ И НЕНАЛОГОВЫЕ ДОХОДЫ</t>
  </si>
  <si>
    <t>Доходы от продажи квартир</t>
  </si>
  <si>
    <t>ПОСТУПЛЕНИЯ (ПЕРЕЧИСЛЕНИЯ) ПО УРЕГУЛИРОВАНИЮ РАСЧЕТОВ МЕЖДУ БЮДЖЕТАМИ БЮДЖЕТНОЙ СИСТЕМЫ РОССИЙСКОЙ ФЕДЕРАЦИИ</t>
  </si>
  <si>
    <t>Справка о поступлении доходов в консолидированный бюджет Белгородской области за 2015 - 2016 годы</t>
  </si>
  <si>
    <t>Исполнено за 2016 г.</t>
  </si>
  <si>
    <t>Исполнено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</si>
</sst>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1" x14ac:knownFonts="1"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8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27">
    <xf numFmtId="0" fontId="0" fillId="0" borderId="0" xfId="0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5" fillId="0" borderId="0" xfId="0" applyFont="1" applyFill="1" applyBorder="1"/>
    <xf numFmtId="3" fontId="3" fillId="0" borderId="3" xfId="0" applyNumberFormat="1" applyFont="1" applyFill="1" applyBorder="1"/>
    <xf numFmtId="3" fontId="5" fillId="0" borderId="3" xfId="0" applyNumberFormat="1" applyFont="1" applyFill="1" applyBorder="1"/>
    <xf numFmtId="0" fontId="6" fillId="0" borderId="0" xfId="0" applyFont="1" applyFill="1" applyBorder="1"/>
    <xf numFmtId="0" fontId="7" fillId="0" borderId="0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8" fillId="0" borderId="1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3" fillId="0" borderId="0" xfId="0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horizontal="left" wrapText="1" readingOrder="1"/>
    </xf>
    <xf numFmtId="3" fontId="5" fillId="2" borderId="3" xfId="0" applyNumberFormat="1" applyFont="1" applyFill="1" applyBorder="1"/>
    <xf numFmtId="164" fontId="5" fillId="2" borderId="3" xfId="0" applyNumberFormat="1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8" fillId="3" borderId="1" xfId="1" applyNumberFormat="1" applyFont="1" applyFill="1" applyBorder="1" applyAlignment="1">
      <alignment horizontal="left" wrapText="1" readingOrder="1"/>
    </xf>
    <xf numFmtId="3" fontId="5" fillId="3" borderId="3" xfId="0" applyNumberFormat="1" applyFont="1" applyFill="1" applyBorder="1"/>
    <xf numFmtId="164" fontId="5" fillId="3" borderId="3" xfId="0" applyNumberFormat="1" applyFont="1" applyFill="1" applyBorder="1"/>
    <xf numFmtId="3" fontId="5" fillId="4" borderId="3" xfId="0" applyNumberFormat="1" applyFont="1" applyFill="1" applyBorder="1"/>
    <xf numFmtId="3" fontId="3" fillId="4" borderId="3" xfId="0" applyNumberFormat="1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3" fontId="5" fillId="0" borderId="0" xfId="0" applyNumberFormat="1" applyFont="1" applyFill="1" applyBorder="1"/>
    <xf numFmtId="0" fontId="9" fillId="0" borderId="0" xfId="0" applyFont="1" applyFill="1" applyBorder="1" applyAlignment="1">
      <alignment horizontal="center" wrapText="1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99FFCC"/>
      <color rgb="FFFFFFCC"/>
      <color rgb="FFFF99FF"/>
      <color rgb="FFFBC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tabSelected="1" zoomScaleNormal="100" workbookViewId="0">
      <pane ySplit="6" topLeftCell="A58" activePane="bottomLeft" state="frozen"/>
      <selection pane="bottomLeft" activeCell="E5" sqref="E5:E7"/>
    </sheetView>
  </sheetViews>
  <sheetFormatPr defaultColWidth="24" defaultRowHeight="12.75" x14ac:dyDescent="0.2"/>
  <cols>
    <col min="1" max="1" width="47.28515625" style="6" customWidth="1"/>
    <col min="2" max="3" width="13.42578125" style="1" customWidth="1"/>
    <col min="4" max="4" width="16.28515625" style="1" customWidth="1"/>
    <col min="5" max="16384" width="24" style="1"/>
  </cols>
  <sheetData>
    <row r="1" spans="1:5" ht="37.15" customHeight="1" x14ac:dyDescent="0.25">
      <c r="A1" s="26" t="s">
        <v>59</v>
      </c>
      <c r="B1" s="26"/>
      <c r="C1" s="26"/>
      <c r="D1" s="26"/>
    </row>
    <row r="2" spans="1:5" x14ac:dyDescent="0.2">
      <c r="A2" s="7" t="s">
        <v>0</v>
      </c>
      <c r="D2" s="11" t="s">
        <v>53</v>
      </c>
    </row>
    <row r="3" spans="1:5" ht="25.5" x14ac:dyDescent="0.2">
      <c r="A3" s="22" t="s">
        <v>1</v>
      </c>
      <c r="B3" s="23" t="s">
        <v>61</v>
      </c>
      <c r="C3" s="23" t="s">
        <v>60</v>
      </c>
      <c r="D3" s="24" t="s">
        <v>54</v>
      </c>
    </row>
    <row r="4" spans="1:5" x14ac:dyDescent="0.2">
      <c r="A4" s="8">
        <v>1</v>
      </c>
      <c r="B4" s="8">
        <v>3</v>
      </c>
      <c r="C4" s="8">
        <v>3</v>
      </c>
      <c r="D4" s="8">
        <v>4</v>
      </c>
    </row>
    <row r="5" spans="1:5" x14ac:dyDescent="0.2">
      <c r="A5" s="17" t="s">
        <v>2</v>
      </c>
      <c r="B5" s="18">
        <f>B6+B50</f>
        <v>81081877</v>
      </c>
      <c r="C5" s="18">
        <f>C6+C50</f>
        <v>82121596.199999988</v>
      </c>
      <c r="D5" s="19">
        <f>C5-B5</f>
        <v>1039719.1999999881</v>
      </c>
      <c r="E5" s="2"/>
    </row>
    <row r="6" spans="1:5" x14ac:dyDescent="0.2">
      <c r="A6" s="12" t="s">
        <v>56</v>
      </c>
      <c r="B6" s="13">
        <f>B7+B10+B12+B17+B23+B26+B27+B28+B35+B39+B42+B46+B47+B48</f>
        <v>60512744</v>
      </c>
      <c r="C6" s="13">
        <f>C7+C10+C12+C17+C23+C26+C27+C28+C35+C39+C42+C46+C47+C48+C49</f>
        <v>63027108.199999996</v>
      </c>
      <c r="D6" s="14">
        <f t="shared" ref="D6:D56" si="0">C6-B6</f>
        <v>2514364.1999999955</v>
      </c>
      <c r="E6" s="25"/>
    </row>
    <row r="7" spans="1:5" s="3" customFormat="1" x14ac:dyDescent="0.2">
      <c r="A7" s="9" t="s">
        <v>3</v>
      </c>
      <c r="B7" s="5">
        <f>B8+B9</f>
        <v>35245704</v>
      </c>
      <c r="C7" s="5">
        <f>C8+C9</f>
        <v>34262925</v>
      </c>
      <c r="D7" s="15">
        <f t="shared" si="0"/>
        <v>-982779</v>
      </c>
      <c r="E7" s="25"/>
    </row>
    <row r="8" spans="1:5" x14ac:dyDescent="0.2">
      <c r="A8" s="10" t="s">
        <v>4</v>
      </c>
      <c r="B8" s="4">
        <v>11507078</v>
      </c>
      <c r="C8" s="4">
        <v>12103388</v>
      </c>
      <c r="D8" s="16">
        <f t="shared" si="0"/>
        <v>596310</v>
      </c>
    </row>
    <row r="9" spans="1:5" x14ac:dyDescent="0.2">
      <c r="A9" s="10" t="s">
        <v>5</v>
      </c>
      <c r="B9" s="4">
        <v>23738626</v>
      </c>
      <c r="C9" s="4">
        <v>22159537</v>
      </c>
      <c r="D9" s="16">
        <f t="shared" si="0"/>
        <v>-1579089</v>
      </c>
    </row>
    <row r="10" spans="1:5" s="3" customFormat="1" ht="36" x14ac:dyDescent="0.2">
      <c r="A10" s="9" t="s">
        <v>6</v>
      </c>
      <c r="B10" s="5">
        <v>4641744</v>
      </c>
      <c r="C10" s="5">
        <f>C11</f>
        <v>7733944</v>
      </c>
      <c r="D10" s="16">
        <f t="shared" si="0"/>
        <v>3092200</v>
      </c>
    </row>
    <row r="11" spans="1:5" ht="24" x14ac:dyDescent="0.2">
      <c r="A11" s="10" t="s">
        <v>7</v>
      </c>
      <c r="B11" s="4">
        <v>4641744</v>
      </c>
      <c r="C11" s="4">
        <v>7733944</v>
      </c>
      <c r="D11" s="16">
        <f t="shared" si="0"/>
        <v>3092200</v>
      </c>
    </row>
    <row r="12" spans="1:5" s="3" customFormat="1" x14ac:dyDescent="0.2">
      <c r="A12" s="9" t="s">
        <v>8</v>
      </c>
      <c r="B12" s="5">
        <f>SUM(B13:B16)</f>
        <v>2702566</v>
      </c>
      <c r="C12" s="5">
        <f>SUM(C13:C16)</f>
        <v>2766395.3</v>
      </c>
      <c r="D12" s="15">
        <f t="shared" si="0"/>
        <v>63829.299999999814</v>
      </c>
    </row>
    <row r="13" spans="1:5" ht="24" x14ac:dyDescent="0.2">
      <c r="A13" s="10" t="s">
        <v>9</v>
      </c>
      <c r="B13" s="4">
        <v>1663902</v>
      </c>
      <c r="C13" s="4">
        <v>1749603</v>
      </c>
      <c r="D13" s="16">
        <f t="shared" si="0"/>
        <v>85701</v>
      </c>
    </row>
    <row r="14" spans="1:5" ht="24" x14ac:dyDescent="0.2">
      <c r="A14" s="10" t="s">
        <v>10</v>
      </c>
      <c r="B14" s="4">
        <v>974480</v>
      </c>
      <c r="C14" s="4">
        <v>918981</v>
      </c>
      <c r="D14" s="16">
        <f t="shared" si="0"/>
        <v>-55499</v>
      </c>
    </row>
    <row r="15" spans="1:5" x14ac:dyDescent="0.2">
      <c r="A15" s="10" t="s">
        <v>11</v>
      </c>
      <c r="B15" s="4">
        <v>45889</v>
      </c>
      <c r="C15" s="4">
        <v>80285</v>
      </c>
      <c r="D15" s="16">
        <f t="shared" si="0"/>
        <v>34396</v>
      </c>
    </row>
    <row r="16" spans="1:5" ht="24" x14ac:dyDescent="0.2">
      <c r="A16" s="10" t="s">
        <v>12</v>
      </c>
      <c r="B16" s="4">
        <v>18295</v>
      </c>
      <c r="C16" s="4">
        <v>17526.3</v>
      </c>
      <c r="D16" s="16">
        <f t="shared" si="0"/>
        <v>-768.70000000000073</v>
      </c>
    </row>
    <row r="17" spans="1:4" s="3" customFormat="1" x14ac:dyDescent="0.2">
      <c r="A17" s="9" t="s">
        <v>13</v>
      </c>
      <c r="B17" s="5">
        <f>SUM(B18:B22)</f>
        <v>12739388</v>
      </c>
      <c r="C17" s="5">
        <f>SUM(C18:C22)</f>
        <v>12051607.600000001</v>
      </c>
      <c r="D17" s="15">
        <f t="shared" si="0"/>
        <v>-687780.39999999851</v>
      </c>
    </row>
    <row r="18" spans="1:4" x14ac:dyDescent="0.2">
      <c r="A18" s="10" t="s">
        <v>14</v>
      </c>
      <c r="B18" s="4">
        <v>451604</v>
      </c>
      <c r="C18" s="4">
        <v>537301</v>
      </c>
      <c r="D18" s="16">
        <f t="shared" si="0"/>
        <v>85697</v>
      </c>
    </row>
    <row r="19" spans="1:4" x14ac:dyDescent="0.2">
      <c r="A19" s="10" t="s">
        <v>15</v>
      </c>
      <c r="B19" s="4">
        <v>6934468</v>
      </c>
      <c r="C19" s="4">
        <v>6443907</v>
      </c>
      <c r="D19" s="16">
        <f t="shared" si="0"/>
        <v>-490561</v>
      </c>
    </row>
    <row r="20" spans="1:4" x14ac:dyDescent="0.2">
      <c r="A20" s="10" t="s">
        <v>16</v>
      </c>
      <c r="B20" s="4">
        <v>1572893</v>
      </c>
      <c r="C20" s="4">
        <v>1573007.4</v>
      </c>
      <c r="D20" s="16">
        <f t="shared" si="0"/>
        <v>114.39999999990687</v>
      </c>
    </row>
    <row r="21" spans="1:4" x14ac:dyDescent="0.2">
      <c r="A21" s="10" t="s">
        <v>17</v>
      </c>
      <c r="B21" s="4">
        <v>4179</v>
      </c>
      <c r="C21" s="4">
        <v>4118</v>
      </c>
      <c r="D21" s="16">
        <f t="shared" si="0"/>
        <v>-61</v>
      </c>
    </row>
    <row r="22" spans="1:4" x14ac:dyDescent="0.2">
      <c r="A22" s="10" t="s">
        <v>18</v>
      </c>
      <c r="B22" s="4">
        <v>3776244</v>
      </c>
      <c r="C22" s="4">
        <v>3493274.2</v>
      </c>
      <c r="D22" s="16">
        <f t="shared" si="0"/>
        <v>-282969.79999999981</v>
      </c>
    </row>
    <row r="23" spans="1:4" s="3" customFormat="1" ht="24" x14ac:dyDescent="0.2">
      <c r="A23" s="9" t="s">
        <v>19</v>
      </c>
      <c r="B23" s="5">
        <f>SUM(B24:B25)</f>
        <v>693679</v>
      </c>
      <c r="C23" s="5">
        <f>SUM(C24:C25)</f>
        <v>623700.4</v>
      </c>
      <c r="D23" s="15">
        <f t="shared" si="0"/>
        <v>-69978.599999999977</v>
      </c>
    </row>
    <row r="24" spans="1:4" x14ac:dyDescent="0.2">
      <c r="A24" s="10" t="s">
        <v>20</v>
      </c>
      <c r="B24" s="4">
        <v>693318</v>
      </c>
      <c r="C24" s="4">
        <v>623321.4</v>
      </c>
      <c r="D24" s="16">
        <f t="shared" si="0"/>
        <v>-69996.599999999977</v>
      </c>
    </row>
    <row r="25" spans="1:4" ht="36" x14ac:dyDescent="0.2">
      <c r="A25" s="10" t="s">
        <v>21</v>
      </c>
      <c r="B25" s="4">
        <v>361</v>
      </c>
      <c r="C25" s="4">
        <v>379</v>
      </c>
      <c r="D25" s="16">
        <f t="shared" si="0"/>
        <v>18</v>
      </c>
    </row>
    <row r="26" spans="1:4" s="3" customFormat="1" x14ac:dyDescent="0.2">
      <c r="A26" s="9" t="s">
        <v>22</v>
      </c>
      <c r="B26" s="5">
        <v>340560</v>
      </c>
      <c r="C26" s="5">
        <v>369113.4</v>
      </c>
      <c r="D26" s="15">
        <f t="shared" si="0"/>
        <v>28553.400000000023</v>
      </c>
    </row>
    <row r="27" spans="1:4" s="3" customFormat="1" ht="36" x14ac:dyDescent="0.2">
      <c r="A27" s="9" t="s">
        <v>23</v>
      </c>
      <c r="B27" s="5">
        <v>519</v>
      </c>
      <c r="C27" s="5">
        <v>331</v>
      </c>
      <c r="D27" s="15">
        <f t="shared" si="0"/>
        <v>-188</v>
      </c>
    </row>
    <row r="28" spans="1:4" s="3" customFormat="1" ht="36" x14ac:dyDescent="0.2">
      <c r="A28" s="9" t="s">
        <v>24</v>
      </c>
      <c r="B28" s="20">
        <f>SUM(B29:B34)</f>
        <v>2273503</v>
      </c>
      <c r="C28" s="20">
        <f>SUM(C29:C34)</f>
        <v>3262662.2</v>
      </c>
      <c r="D28" s="15">
        <f t="shared" si="0"/>
        <v>989159.20000000019</v>
      </c>
    </row>
    <row r="29" spans="1:4" ht="72" x14ac:dyDescent="0.2">
      <c r="A29" s="10" t="s">
        <v>25</v>
      </c>
      <c r="B29" s="21">
        <v>8768</v>
      </c>
      <c r="C29" s="21">
        <v>26451</v>
      </c>
      <c r="D29" s="16">
        <f t="shared" si="0"/>
        <v>17683</v>
      </c>
    </row>
    <row r="30" spans="1:4" ht="24" x14ac:dyDescent="0.2">
      <c r="A30" s="10" t="s">
        <v>26</v>
      </c>
      <c r="B30" s="21">
        <v>13591</v>
      </c>
      <c r="C30" s="21">
        <v>72267</v>
      </c>
      <c r="D30" s="16">
        <f t="shared" si="0"/>
        <v>58676</v>
      </c>
    </row>
    <row r="31" spans="1:4" ht="84" x14ac:dyDescent="0.2">
      <c r="A31" s="10" t="s">
        <v>27</v>
      </c>
      <c r="B31" s="21">
        <v>1947681</v>
      </c>
      <c r="C31" s="21">
        <v>2855064</v>
      </c>
      <c r="D31" s="16">
        <f t="shared" si="0"/>
        <v>907383</v>
      </c>
    </row>
    <row r="32" spans="1:4" ht="24" x14ac:dyDescent="0.2">
      <c r="A32" s="10" t="s">
        <v>28</v>
      </c>
      <c r="B32" s="21">
        <v>24484</v>
      </c>
      <c r="C32" s="21">
        <v>33402.199999999997</v>
      </c>
      <c r="D32" s="16">
        <f t="shared" si="0"/>
        <v>8918.1999999999971</v>
      </c>
    </row>
    <row r="33" spans="1:4" ht="81.75" customHeight="1" x14ac:dyDescent="0.2">
      <c r="A33" s="10" t="s">
        <v>55</v>
      </c>
      <c r="B33" s="21">
        <v>255575</v>
      </c>
      <c r="C33" s="21">
        <v>247448</v>
      </c>
      <c r="D33" s="16">
        <f t="shared" si="0"/>
        <v>-8127</v>
      </c>
    </row>
    <row r="34" spans="1:4" s="3" customFormat="1" ht="72" x14ac:dyDescent="0.2">
      <c r="A34" s="10" t="s">
        <v>29</v>
      </c>
      <c r="B34" s="21">
        <v>23404</v>
      </c>
      <c r="C34" s="21">
        <v>28030</v>
      </c>
      <c r="D34" s="16">
        <f t="shared" si="0"/>
        <v>4626</v>
      </c>
    </row>
    <row r="35" spans="1:4" ht="24" x14ac:dyDescent="0.2">
      <c r="A35" s="9" t="s">
        <v>30</v>
      </c>
      <c r="B35" s="5">
        <f>SUM(B36:B38)</f>
        <v>198599</v>
      </c>
      <c r="C35" s="5">
        <f>SUM(C36:C38)</f>
        <v>235742.3</v>
      </c>
      <c r="D35" s="15">
        <f t="shared" si="0"/>
        <v>37143.299999999988</v>
      </c>
    </row>
    <row r="36" spans="1:4" ht="24" x14ac:dyDescent="0.2">
      <c r="A36" s="10" t="s">
        <v>31</v>
      </c>
      <c r="B36" s="4">
        <v>197605</v>
      </c>
      <c r="C36" s="4">
        <v>233518</v>
      </c>
      <c r="D36" s="16">
        <f t="shared" si="0"/>
        <v>35913</v>
      </c>
    </row>
    <row r="37" spans="1:4" x14ac:dyDescent="0.2">
      <c r="A37" s="10" t="s">
        <v>32</v>
      </c>
      <c r="B37" s="4">
        <v>567</v>
      </c>
      <c r="C37" s="4">
        <v>1843</v>
      </c>
      <c r="D37" s="16">
        <f t="shared" si="0"/>
        <v>1276</v>
      </c>
    </row>
    <row r="38" spans="1:4" x14ac:dyDescent="0.2">
      <c r="A38" s="10" t="s">
        <v>33</v>
      </c>
      <c r="B38" s="4">
        <v>427</v>
      </c>
      <c r="C38" s="4">
        <v>381.3</v>
      </c>
      <c r="D38" s="16">
        <f t="shared" si="0"/>
        <v>-45.699999999999989</v>
      </c>
    </row>
    <row r="39" spans="1:4" s="3" customFormat="1" ht="24" x14ac:dyDescent="0.2">
      <c r="A39" s="9" t="s">
        <v>34</v>
      </c>
      <c r="B39" s="5">
        <f>SUM(B40:B41)</f>
        <v>120136</v>
      </c>
      <c r="C39" s="5">
        <f>SUM(C40:C41)</f>
        <v>124107</v>
      </c>
      <c r="D39" s="15">
        <f t="shared" si="0"/>
        <v>3971</v>
      </c>
    </row>
    <row r="40" spans="1:4" x14ac:dyDescent="0.2">
      <c r="A40" s="10" t="s">
        <v>35</v>
      </c>
      <c r="B40" s="4">
        <v>99446</v>
      </c>
      <c r="C40" s="4">
        <v>89942</v>
      </c>
      <c r="D40" s="16">
        <f t="shared" si="0"/>
        <v>-9504</v>
      </c>
    </row>
    <row r="41" spans="1:4" x14ac:dyDescent="0.2">
      <c r="A41" s="10" t="s">
        <v>36</v>
      </c>
      <c r="B41" s="4">
        <v>20690</v>
      </c>
      <c r="C41" s="4">
        <v>34165</v>
      </c>
      <c r="D41" s="16">
        <f t="shared" si="0"/>
        <v>13475</v>
      </c>
    </row>
    <row r="42" spans="1:4" s="3" customFormat="1" ht="24" x14ac:dyDescent="0.2">
      <c r="A42" s="9" t="s">
        <v>37</v>
      </c>
      <c r="B42" s="5">
        <f>SUM(B43:B45)</f>
        <v>502696</v>
      </c>
      <c r="C42" s="5">
        <v>557195</v>
      </c>
      <c r="D42" s="15">
        <f t="shared" si="0"/>
        <v>54499</v>
      </c>
    </row>
    <row r="43" spans="1:4" x14ac:dyDescent="0.2">
      <c r="A43" s="10" t="s">
        <v>57</v>
      </c>
      <c r="B43" s="4">
        <v>0</v>
      </c>
      <c r="C43" s="4">
        <v>2607.1999999999998</v>
      </c>
      <c r="D43" s="16">
        <f t="shared" si="0"/>
        <v>2607.1999999999998</v>
      </c>
    </row>
    <row r="44" spans="1:4" ht="72" x14ac:dyDescent="0.2">
      <c r="A44" s="10" t="s">
        <v>38</v>
      </c>
      <c r="B44" s="4">
        <v>145754</v>
      </c>
      <c r="C44" s="4">
        <v>239194</v>
      </c>
      <c r="D44" s="16">
        <f t="shared" si="0"/>
        <v>93440</v>
      </c>
    </row>
    <row r="45" spans="1:4" ht="24" x14ac:dyDescent="0.2">
      <c r="A45" s="10" t="s">
        <v>39</v>
      </c>
      <c r="B45" s="4">
        <v>356942</v>
      </c>
      <c r="C45" s="4">
        <v>315308</v>
      </c>
      <c r="D45" s="16">
        <f t="shared" si="0"/>
        <v>-41634</v>
      </c>
    </row>
    <row r="46" spans="1:4" s="3" customFormat="1" x14ac:dyDescent="0.2">
      <c r="A46" s="9" t="s">
        <v>40</v>
      </c>
      <c r="B46" s="5">
        <v>6999</v>
      </c>
      <c r="C46" s="5">
        <v>8978</v>
      </c>
      <c r="D46" s="15">
        <f t="shared" si="0"/>
        <v>1979</v>
      </c>
    </row>
    <row r="47" spans="1:4" s="3" customFormat="1" x14ac:dyDescent="0.2">
      <c r="A47" s="9" t="s">
        <v>41</v>
      </c>
      <c r="B47" s="5">
        <v>885062</v>
      </c>
      <c r="C47" s="5">
        <v>891766</v>
      </c>
      <c r="D47" s="15">
        <f t="shared" si="0"/>
        <v>6704</v>
      </c>
    </row>
    <row r="48" spans="1:4" s="3" customFormat="1" x14ac:dyDescent="0.2">
      <c r="A48" s="9" t="s">
        <v>42</v>
      </c>
      <c r="B48" s="5">
        <v>161589</v>
      </c>
      <c r="C48" s="5">
        <v>137512</v>
      </c>
      <c r="D48" s="15">
        <f t="shared" si="0"/>
        <v>-24077</v>
      </c>
    </row>
    <row r="49" spans="1:4" s="3" customFormat="1" ht="36" x14ac:dyDescent="0.2">
      <c r="A49" s="9" t="s">
        <v>58</v>
      </c>
      <c r="B49" s="20">
        <v>-13</v>
      </c>
      <c r="C49" s="5">
        <v>1129</v>
      </c>
      <c r="D49" s="15">
        <f t="shared" si="0"/>
        <v>1142</v>
      </c>
    </row>
    <row r="50" spans="1:4" s="3" customFormat="1" x14ac:dyDescent="0.2">
      <c r="A50" s="12" t="s">
        <v>43</v>
      </c>
      <c r="B50" s="13">
        <v>20569133</v>
      </c>
      <c r="C50" s="13">
        <v>19094488</v>
      </c>
      <c r="D50" s="14">
        <f t="shared" si="0"/>
        <v>-1474645</v>
      </c>
    </row>
    <row r="51" spans="1:4" s="3" customFormat="1" ht="36" x14ac:dyDescent="0.2">
      <c r="A51" s="9" t="s">
        <v>44</v>
      </c>
      <c r="B51" s="4">
        <f>B52+B53+B54+B55</f>
        <v>20160407</v>
      </c>
      <c r="C51" s="4">
        <f>C52+C53+C54+C55</f>
        <v>18785444</v>
      </c>
      <c r="D51" s="15">
        <f t="shared" si="0"/>
        <v>-1374963</v>
      </c>
    </row>
    <row r="52" spans="1:4" ht="24" x14ac:dyDescent="0.2">
      <c r="A52" s="10" t="s">
        <v>45</v>
      </c>
      <c r="B52" s="4">
        <v>2583435</v>
      </c>
      <c r="C52" s="4">
        <v>2312542</v>
      </c>
      <c r="D52" s="16">
        <f t="shared" si="0"/>
        <v>-270893</v>
      </c>
    </row>
    <row r="53" spans="1:4" ht="24" x14ac:dyDescent="0.2">
      <c r="A53" s="10" t="s">
        <v>46</v>
      </c>
      <c r="B53" s="4">
        <v>12455426</v>
      </c>
      <c r="C53" s="4">
        <v>11370388</v>
      </c>
      <c r="D53" s="16">
        <f t="shared" si="0"/>
        <v>-1085038</v>
      </c>
    </row>
    <row r="54" spans="1:4" ht="24" x14ac:dyDescent="0.2">
      <c r="A54" s="10" t="s">
        <v>47</v>
      </c>
      <c r="B54" s="4">
        <v>3681155</v>
      </c>
      <c r="C54" s="4">
        <v>3785843</v>
      </c>
      <c r="D54" s="16">
        <f t="shared" si="0"/>
        <v>104688</v>
      </c>
    </row>
    <row r="55" spans="1:4" x14ac:dyDescent="0.2">
      <c r="A55" s="10" t="s">
        <v>48</v>
      </c>
      <c r="B55" s="4">
        <v>1440391</v>
      </c>
      <c r="C55" s="4">
        <v>1316671</v>
      </c>
      <c r="D55" s="16">
        <f t="shared" si="0"/>
        <v>-123720</v>
      </c>
    </row>
    <row r="56" spans="1:4" s="3" customFormat="1" ht="36" x14ac:dyDescent="0.2">
      <c r="A56" s="9" t="s">
        <v>49</v>
      </c>
      <c r="B56" s="5">
        <v>227789</v>
      </c>
      <c r="C56" s="5">
        <v>261546</v>
      </c>
      <c r="D56" s="15">
        <f t="shared" si="0"/>
        <v>33757</v>
      </c>
    </row>
    <row r="57" spans="1:4" s="3" customFormat="1" x14ac:dyDescent="0.2">
      <c r="A57" s="9" t="s">
        <v>50</v>
      </c>
      <c r="B57" s="5">
        <v>253794</v>
      </c>
      <c r="C57" s="5">
        <v>92483</v>
      </c>
      <c r="D57" s="15">
        <f>C57-B57</f>
        <v>-161311</v>
      </c>
    </row>
    <row r="58" spans="1:4" ht="84" x14ac:dyDescent="0.2">
      <c r="A58" s="9" t="s">
        <v>51</v>
      </c>
      <c r="B58" s="5">
        <v>7092</v>
      </c>
      <c r="C58" s="5">
        <v>5124</v>
      </c>
      <c r="D58" s="15">
        <f t="shared" ref="D58:D59" si="1">C58-B58</f>
        <v>-1968</v>
      </c>
    </row>
    <row r="59" spans="1:4" ht="36" x14ac:dyDescent="0.2">
      <c r="A59" s="9" t="s">
        <v>52</v>
      </c>
      <c r="B59" s="5">
        <v>-79949</v>
      </c>
      <c r="C59" s="5">
        <v>-50107</v>
      </c>
      <c r="D59" s="15">
        <f t="shared" si="1"/>
        <v>29842</v>
      </c>
    </row>
    <row r="60" spans="1:4" x14ac:dyDescent="0.2">
      <c r="C60" s="2"/>
    </row>
    <row r="61" spans="1:4" x14ac:dyDescent="0.2">
      <c r="C61" s="2"/>
    </row>
    <row r="62" spans="1:4" x14ac:dyDescent="0.2">
      <c r="C62" s="2"/>
    </row>
    <row r="63" spans="1:4" x14ac:dyDescent="0.2">
      <c r="C63" s="2"/>
    </row>
    <row r="64" spans="1:4" x14ac:dyDescent="0.2">
      <c r="C64" s="2"/>
    </row>
  </sheetData>
  <mergeCells count="1">
    <mergeCell ref="A1:D1"/>
  </mergeCells>
  <pageMargins left="0.59055118110236227" right="0.19685039370078741" top="0.19685039370078741" bottom="0.47244094488188981" header="0.19685039370078741" footer="0.19685039370078741"/>
  <pageSetup paperSize="8" scale="140" orientation="portrait" r:id="rId1"/>
  <headerFooter alignWithMargins="0">
    <oddFooter>&amp;C&amp;"Arial,Regular"&amp;8 - 1 -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Тесленко Ирина Николаевна</dc:creator>
  <cp:lastModifiedBy>Ширяева Елена Петровна</cp:lastModifiedBy>
  <cp:lastPrinted>2017-04-27T06:14:18Z</cp:lastPrinted>
  <dcterms:created xsi:type="dcterms:W3CDTF">2015-10-30T08:59:06Z</dcterms:created>
  <dcterms:modified xsi:type="dcterms:W3CDTF">2017-05-04T14:00:12Z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