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785" yWindow="90" windowWidth="19305" windowHeight="11355"/>
  </bookViews>
  <sheets>
    <sheet name="ЗА 2016 год" sheetId="2" r:id="rId1"/>
  </sheets>
  <definedNames>
    <definedName name="_xlnm._FilterDatabase" localSheetId="0" hidden="1">'ЗА 2016 год'!$A$5:$AC$77</definedName>
    <definedName name="_xlnm.Print_Titles" localSheetId="0">'ЗА 2016 год'!$3:$4</definedName>
  </definedNames>
  <calcPr calcId="145621"/>
</workbook>
</file>

<file path=xl/calcChain.xml><?xml version="1.0" encoding="utf-8"?>
<calcChain xmlns="http://schemas.openxmlformats.org/spreadsheetml/2006/main">
  <c r="E14" i="2" l="1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62" i="2"/>
  <c r="H63" i="2"/>
  <c r="H64" i="2"/>
  <c r="H65" i="2"/>
  <c r="H66" i="2"/>
  <c r="H67" i="2"/>
  <c r="H68" i="2"/>
  <c r="H69" i="2"/>
  <c r="H70" i="2"/>
  <c r="H71" i="2"/>
  <c r="H72" i="2"/>
  <c r="H73" i="2"/>
  <c r="H74" i="2"/>
  <c r="H75" i="2"/>
  <c r="H76" i="2"/>
  <c r="H77" i="2"/>
  <c r="H6" i="2"/>
  <c r="H5" i="2"/>
  <c r="G5" i="2"/>
  <c r="G76" i="2"/>
  <c r="G72" i="2"/>
  <c r="G67" i="2"/>
  <c r="G61" i="2"/>
  <c r="G54" i="2"/>
  <c r="G50" i="2"/>
  <c r="G41" i="2"/>
  <c r="G38" i="2"/>
  <c r="G33" i="2"/>
  <c r="G24" i="2"/>
  <c r="G19" i="2"/>
  <c r="G16" i="2"/>
  <c r="G6" i="2"/>
  <c r="F7" i="2" l="1"/>
  <c r="F8" i="2"/>
  <c r="F9" i="2"/>
  <c r="F10" i="2"/>
  <c r="F11" i="2"/>
  <c r="F12" i="2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6" i="2"/>
  <c r="F5" i="2"/>
  <c r="E5" i="2"/>
  <c r="E7" i="2"/>
  <c r="E8" i="2"/>
  <c r="E9" i="2"/>
  <c r="E10" i="2"/>
  <c r="E11" i="2"/>
  <c r="E12" i="2"/>
  <c r="E13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6" i="2"/>
</calcChain>
</file>

<file path=xl/sharedStrings.xml><?xml version="1.0" encoding="utf-8"?>
<sst xmlns="http://schemas.openxmlformats.org/spreadsheetml/2006/main" count="156" uniqueCount="156">
  <si>
    <t>Наименование показателя</t>
  </si>
  <si>
    <t>1</t>
  </si>
  <si>
    <t>Х</t>
  </si>
  <si>
    <t>ВСЕГО РАСХОДОВ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</si>
  <si>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</si>
  <si>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</si>
  <si>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</si>
  <si>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</si>
  <si>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Судебная система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</si>
  <si>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</si>
  <si>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Обеспечение проведения выборов и референдумов</t>
  </si>
  <si>
    <t>Фундаментальные исследования</t>
  </si>
  <si>
    <t>Другие общегосударственные вопросы</t>
  </si>
  <si>
    <t>Национальная оборона</t>
  </si>
  <si>
    <t>Мобилизационная и вневойсковая подготовка</t>
  </si>
  <si>
    <t>Мобилизационная подготовка экономики</t>
  </si>
  <si>
    <t>Национальная безопасность и правоохранительная деятельность</t>
  </si>
  <si>
    <t>Органы внутренних дел</t>
  </si>
  <si>
    <t>Защита населения и территории от чрезвычайных ситуаций природного и техногенного характера, гражданская оборона</t>
  </si>
  <si>
    <t>Обеспечение пожарной безопасности</t>
  </si>
  <si>
    <t>Другие вопросы в области национальной безопасности и правоохранительной деятельности</t>
  </si>
  <si>
    <t>Национальная экономика</t>
  </si>
  <si>
    <t>Общеэкономические вопросы</t>
  </si>
  <si>
    <t>Сельское хозяйство и рыболовство</t>
  </si>
  <si>
    <t>Водное хозяйство</t>
  </si>
  <si>
    <t>Лесное хозяйство</t>
  </si>
  <si>
    <t>Транспорт</t>
  </si>
  <si>
    <t>Дорожное хозяйство (дорожные фонды)</t>
  </si>
  <si>
    <t>Связь и информатика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</si>
  <si>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</si>
  <si>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</si>
  <si>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</si>
  <si>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</si>
  <si>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</si>
  <si>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</si>
  <si>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Охрана окружающей среды</t>
  </si>
  <si>
    <t>Охрана объектов растительного и животного мира и среды их обитания</t>
  </si>
  <si>
    <t>Другие вопросы в области охраны окружающей среды</t>
  </si>
  <si>
    <t>Образование</t>
  </si>
  <si>
    <t>Дошкольное образование</t>
  </si>
  <si>
    <t>Общее образование</t>
  </si>
  <si>
    <t>Среднее профессиональное образование</t>
  </si>
  <si>
    <t>Профессиональная подготовка, переподготовка и повышение квалификации</t>
  </si>
  <si>
    <t>Высшее и послевузовское профессиональное образование</t>
  </si>
  <si>
    <t>Молодежная политика и оздоровление детей</t>
  </si>
  <si>
    <t>Прикладные научные исследования в области образования</t>
  </si>
  <si>
    <t>Другие вопросы в области образования</t>
  </si>
  <si>
    <t>Культура и кинематография</t>
  </si>
  <si>
    <t>Культура</t>
  </si>
  <si>
    <t>Кинематография</t>
  </si>
  <si>
    <t>Другие вопросы в области культуры, кинематографии</t>
  </si>
  <si>
    <t>Здравоохранение</t>
  </si>
  <si>
    <t>Стационарная медицинская помощь</t>
  </si>
  <si>
    <t>Амбулаторная помощь</t>
  </si>
  <si>
    <t>Скорая медицинская помощь</t>
  </si>
  <si>
    <t>Санаторно-оздоровительная помощь</t>
  </si>
  <si>
    <t>Заготовка, переработка, хранение и обеспечение безопасности донорской крови и ее компонентов</t>
  </si>
  <si>
    <t xml:space="preserve">Другие вопросы в области здравоохранения </t>
  </si>
  <si>
    <t>Социальная политика</t>
  </si>
  <si>
    <t>Пенсионное обеспечение</t>
  </si>
  <si>
    <t>Социальное обслуживание населения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</si>
  <si>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</si>
  <si>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</si>
  <si>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</si>
  <si>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Физическая культура и спорт</t>
  </si>
  <si>
    <t xml:space="preserve">Физическая культура </t>
  </si>
  <si>
    <t>Массовый спорт</t>
  </si>
  <si>
    <t>Спорт высших достижений</t>
  </si>
  <si>
    <t>Другие вопросы в области физической культуры и спорта</t>
  </si>
  <si>
    <t>Средства массовой информации</t>
  </si>
  <si>
    <t>Телевидение и радиовещание</t>
  </si>
  <si>
    <t>Периодическая печать и издательства</t>
  </si>
  <si>
    <t>Другие вопросы в области средств массовой информации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</si>
  <si>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</si>
  <si>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</si>
  <si>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Раздел и подраздел классификации расходов</t>
  </si>
  <si>
    <t xml:space="preserve">Исполнено за 2016 года </t>
  </si>
  <si>
    <t>Удельный вес исполнения, %</t>
  </si>
  <si>
    <t xml:space="preserve">% исполнения </t>
  </si>
  <si>
    <t xml:space="preserve">Исполнено за 2015 года </t>
  </si>
  <si>
    <t>Темпы роста
2016 года
к 2015 году, %</t>
  </si>
  <si>
    <t>0100</t>
  </si>
  <si>
    <t>0102</t>
  </si>
  <si>
    <t>0103</t>
  </si>
  <si>
    <t>0104</t>
  </si>
  <si>
    <t>0105</t>
  </si>
  <si>
    <t>0106</t>
  </si>
  <si>
    <t>0107</t>
  </si>
  <si>
    <t xml:space="preserve">0110 </t>
  </si>
  <si>
    <t xml:space="preserve"> 0113 </t>
  </si>
  <si>
    <t xml:space="preserve"> 0200 </t>
  </si>
  <si>
    <t xml:space="preserve"> 0203</t>
  </si>
  <si>
    <t xml:space="preserve"> 0204</t>
  </si>
  <si>
    <t xml:space="preserve"> 0300 </t>
  </si>
  <si>
    <t xml:space="preserve"> 0302 </t>
  </si>
  <si>
    <t xml:space="preserve">0309 </t>
  </si>
  <si>
    <t xml:space="preserve">0310 </t>
  </si>
  <si>
    <t xml:space="preserve">0314 </t>
  </si>
  <si>
    <t xml:space="preserve"> 0400 </t>
  </si>
  <si>
    <t xml:space="preserve">0401 </t>
  </si>
  <si>
    <t xml:space="preserve">0405 </t>
  </si>
  <si>
    <t xml:space="preserve"> 0406 </t>
  </si>
  <si>
    <t xml:space="preserve"> 0407</t>
  </si>
  <si>
    <t xml:space="preserve"> 0408</t>
  </si>
  <si>
    <t xml:space="preserve">0409 </t>
  </si>
  <si>
    <t xml:space="preserve"> 0410 </t>
  </si>
  <si>
    <t xml:space="preserve"> 0412</t>
  </si>
  <si>
    <t xml:space="preserve">0500 </t>
  </si>
  <si>
    <t xml:space="preserve">0501 </t>
  </si>
  <si>
    <t xml:space="preserve">0502 </t>
  </si>
  <si>
    <t>0503</t>
  </si>
  <si>
    <t xml:space="preserve"> 0505 </t>
  </si>
  <si>
    <t xml:space="preserve">0600 </t>
  </si>
  <si>
    <t xml:space="preserve"> 0603 </t>
  </si>
  <si>
    <t xml:space="preserve"> 0700 </t>
  </si>
  <si>
    <t xml:space="preserve">0605 </t>
  </si>
  <si>
    <t xml:space="preserve">0701 </t>
  </si>
  <si>
    <t xml:space="preserve">0702 </t>
  </si>
  <si>
    <t xml:space="preserve">0704 </t>
  </si>
  <si>
    <t xml:space="preserve">0705 </t>
  </si>
  <si>
    <t xml:space="preserve"> 0706 </t>
  </si>
  <si>
    <t xml:space="preserve"> 0707 </t>
  </si>
  <si>
    <t xml:space="preserve"> 0708 </t>
  </si>
  <si>
    <t xml:space="preserve"> 0709</t>
  </si>
  <si>
    <t xml:space="preserve"> 0800 </t>
  </si>
  <si>
    <t xml:space="preserve"> 0801 </t>
  </si>
  <si>
    <t xml:space="preserve"> 0802 </t>
  </si>
  <si>
    <t xml:space="preserve"> 0804</t>
  </si>
  <si>
    <t xml:space="preserve"> 0900</t>
  </si>
  <si>
    <t xml:space="preserve"> 0901 </t>
  </si>
  <si>
    <t xml:space="preserve">0902 </t>
  </si>
  <si>
    <t xml:space="preserve"> 0904 </t>
  </si>
  <si>
    <t xml:space="preserve"> 0905 </t>
  </si>
  <si>
    <t xml:space="preserve">0906 </t>
  </si>
  <si>
    <t xml:space="preserve">0909 </t>
  </si>
  <si>
    <t xml:space="preserve"> 1000 </t>
  </si>
  <si>
    <t xml:space="preserve"> 1001 </t>
  </si>
  <si>
    <t xml:space="preserve"> 1002 </t>
  </si>
  <si>
    <t xml:space="preserve"> 1003 </t>
  </si>
  <si>
    <t xml:space="preserve">1004 </t>
  </si>
  <si>
    <t xml:space="preserve"> 1006 </t>
  </si>
  <si>
    <t xml:space="preserve"> 1100 </t>
  </si>
  <si>
    <t xml:space="preserve">1101 </t>
  </si>
  <si>
    <t>1102</t>
  </si>
  <si>
    <t xml:space="preserve"> 1103 </t>
  </si>
  <si>
    <t xml:space="preserve">1105 </t>
  </si>
  <si>
    <t xml:space="preserve">1200 </t>
  </si>
  <si>
    <t xml:space="preserve">1201 </t>
  </si>
  <si>
    <t xml:space="preserve"> 1202 </t>
  </si>
  <si>
    <t xml:space="preserve">1204 </t>
  </si>
  <si>
    <t>1300</t>
  </si>
  <si>
    <t>1301</t>
  </si>
  <si>
    <t>Сведения об исполнении консолидированного бюджета Белгородской области по разделам и подразделам классификации расходов бюджета за 2016 год в сравнении с запланированныыми значениями на соответствующий финансовый год и с соответствующим периодом прошлого года</t>
  </si>
  <si>
    <t>Утвержденные бюджетные назначения на 2016 год</t>
  </si>
  <si>
    <t>Резервные фонды</t>
  </si>
  <si>
    <t>0111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</si>
</sst>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10419]###\ ###\ ###\ ###\ ##0.00"/>
    <numFmt numFmtId="165" formatCode="#,##0.0"/>
  </numFmts>
  <fonts count="15" x14ac:knownFonts="1">
    <font>
      <sz val="11"/>
      <color rgb="FF000000"/>
      <name val="Calibri"/>
      <family val="2"/>
      <scheme val="minor"/>
    </font>
    <font>
      <sz val="11"/>
      <name val="Calibri"/>
      <family val="2"/>
      <charset val="204"/>
    </font>
    <font>
      <sz val="11"/>
      <color rgb="FF000000"/>
      <name val="Calibri"/>
      <family val="2"/>
      <scheme val="minor"/>
    </font>
    <font>
      <b/>
      <sz val="12"/>
      <color rgb="FF000000"/>
      <name val="Arial"/>
      <family val="2"/>
      <charset val="204"/>
    </font>
    <font>
      <sz val="12"/>
      <name val="Calibri"/>
      <family val="2"/>
      <charset val="204"/>
    </font>
    <font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11"/>
      <name val="Calibri"/>
      <family val="2"/>
      <charset val="204"/>
    </font>
    <font>
      <b/>
      <sz val="11"/>
      <name val="Calibri"/>
      <family val="2"/>
      <charset val="204"/>
    </font>
    <font>
      <sz val="9"/>
      <name val="Calibri"/>
      <family val="2"/>
      <charset val="204"/>
    </font>
    <font>
      <sz val="10"/>
      <name val="Arial"/>
      <family val="2"/>
      <charset val="204"/>
    </font>
    <font>
      <sz val="11"/>
      <name val="Arial Narrow"/>
      <family val="2"/>
      <charset val="204"/>
    </font>
    <font>
      <b/>
      <sz val="11"/>
      <name val="Arial"/>
      <family val="2"/>
      <charset val="204"/>
    </font>
    <font>
      <b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2" fillId="0" borderId="0"/>
  </cellStyleXfs>
  <cellXfs count="38">
    <xf numFmtId="0" fontId="1" fillId="0" borderId="0" xfId="0" applyFont="1" applyFill="1" applyBorder="1"/>
    <xf numFmtId="0" fontId="9" fillId="0" borderId="0" xfId="0" applyFont="1" applyFill="1" applyBorder="1"/>
    <xf numFmtId="0" fontId="10" fillId="0" borderId="0" xfId="0" applyFont="1" applyFill="1" applyBorder="1"/>
    <xf numFmtId="0" fontId="11" fillId="0" borderId="0" xfId="0" applyFont="1" applyFill="1" applyBorder="1"/>
    <xf numFmtId="0" fontId="8" fillId="0" borderId="0" xfId="0" applyFont="1" applyFill="1" applyBorder="1"/>
    <xf numFmtId="0" fontId="12" fillId="0" borderId="0" xfId="0" applyFont="1" applyFill="1" applyBorder="1"/>
    <xf numFmtId="0" fontId="1" fillId="0" borderId="0" xfId="0" applyFont="1" applyFill="1" applyBorder="1"/>
    <xf numFmtId="0" fontId="6" fillId="2" borderId="1" xfId="1" applyNumberFormat="1" applyFont="1" applyFill="1" applyBorder="1" applyAlignment="1">
      <alignment horizontal="center" vertical="center" wrapText="1" readingOrder="1"/>
    </xf>
    <xf numFmtId="0" fontId="7" fillId="0" borderId="6" xfId="1" applyNumberFormat="1" applyFont="1" applyFill="1" applyBorder="1" applyAlignment="1">
      <alignment horizontal="center" vertical="center" wrapText="1" readingOrder="1"/>
    </xf>
    <xf numFmtId="0" fontId="7" fillId="0" borderId="7" xfId="1" applyNumberFormat="1" applyFont="1" applyFill="1" applyBorder="1" applyAlignment="1">
      <alignment horizontal="center" vertical="center" wrapText="1" readingOrder="1"/>
    </xf>
    <xf numFmtId="0" fontId="7" fillId="0" borderId="2" xfId="1" applyNumberFormat="1" applyFont="1" applyFill="1" applyBorder="1" applyAlignment="1">
      <alignment horizontal="center" vertical="center" wrapText="1" readingOrder="1"/>
    </xf>
    <xf numFmtId="0" fontId="7" fillId="0" borderId="5" xfId="1" applyNumberFormat="1" applyFont="1" applyFill="1" applyBorder="1" applyAlignment="1">
      <alignment horizontal="center" vertical="center" wrapText="1" readingOrder="1"/>
    </xf>
    <xf numFmtId="0" fontId="7" fillId="0" borderId="4" xfId="1" applyNumberFormat="1" applyFont="1" applyFill="1" applyBorder="1" applyAlignment="1">
      <alignment horizontal="center" vertical="center" wrapText="1" readingOrder="1"/>
    </xf>
    <xf numFmtId="49" fontId="5" fillId="0" borderId="1" xfId="1" applyNumberFormat="1" applyFont="1" applyFill="1" applyBorder="1" applyAlignment="1">
      <alignment horizontal="center" vertical="center" wrapText="1" readingOrder="1"/>
    </xf>
    <xf numFmtId="0" fontId="7" fillId="0" borderId="3" xfId="1" applyNumberFormat="1" applyFont="1" applyFill="1" applyBorder="1" applyAlignment="1">
      <alignment horizontal="center" vertical="center" wrapText="1" readingOrder="1"/>
    </xf>
    <xf numFmtId="0" fontId="7" fillId="0" borderId="1" xfId="1" applyNumberFormat="1" applyFont="1" applyFill="1" applyBorder="1" applyAlignment="1">
      <alignment horizontal="center" vertical="center" wrapText="1" readingOrder="1"/>
    </xf>
    <xf numFmtId="0" fontId="7" fillId="0" borderId="8" xfId="1" applyNumberFormat="1" applyFont="1" applyFill="1" applyBorder="1" applyAlignment="1">
      <alignment horizontal="center" vertical="center" wrapText="1" readingOrder="1"/>
    </xf>
    <xf numFmtId="165" fontId="9" fillId="2" borderId="4" xfId="0" applyNumberFormat="1" applyFont="1" applyFill="1" applyBorder="1" applyAlignment="1">
      <alignment horizontal="center" vertical="center"/>
    </xf>
    <xf numFmtId="0" fontId="6" fillId="2" borderId="1" xfId="1" applyNumberFormat="1" applyFont="1" applyFill="1" applyBorder="1" applyAlignment="1">
      <alignment horizontal="left" vertical="center" wrapText="1" readingOrder="1"/>
    </xf>
    <xf numFmtId="0" fontId="5" fillId="0" borderId="1" xfId="1" applyNumberFormat="1" applyFont="1" applyFill="1" applyBorder="1" applyAlignment="1">
      <alignment horizontal="left" vertical="center" wrapText="1" readingOrder="1"/>
    </xf>
    <xf numFmtId="164" fontId="6" fillId="2" borderId="1" xfId="1" applyNumberFormat="1" applyFont="1" applyFill="1" applyBorder="1" applyAlignment="1">
      <alignment horizontal="center" vertical="center" wrapText="1" readingOrder="1"/>
    </xf>
    <xf numFmtId="164" fontId="6" fillId="2" borderId="5" xfId="1" applyNumberFormat="1" applyFont="1" applyFill="1" applyBorder="1" applyAlignment="1">
      <alignment horizontal="center" vertical="center" wrapText="1" readingOrder="1"/>
    </xf>
    <xf numFmtId="164" fontId="5" fillId="0" borderId="1" xfId="1" applyNumberFormat="1" applyFont="1" applyFill="1" applyBorder="1" applyAlignment="1">
      <alignment horizontal="center" vertical="center" wrapText="1" readingOrder="1"/>
    </xf>
    <xf numFmtId="164" fontId="5" fillId="0" borderId="5" xfId="1" applyNumberFormat="1" applyFont="1" applyFill="1" applyBorder="1" applyAlignment="1">
      <alignment horizontal="center" vertical="center" wrapText="1" readingOrder="1"/>
    </xf>
    <xf numFmtId="165" fontId="11" fillId="0" borderId="4" xfId="0" applyNumberFormat="1" applyFont="1" applyFill="1" applyBorder="1" applyAlignment="1">
      <alignment horizontal="center" vertical="center"/>
    </xf>
    <xf numFmtId="4" fontId="9" fillId="2" borderId="4" xfId="0" applyNumberFormat="1" applyFont="1" applyFill="1" applyBorder="1" applyAlignment="1">
      <alignment horizontal="center" vertical="center"/>
    </xf>
    <xf numFmtId="0" fontId="6" fillId="0" borderId="1" xfId="1" applyNumberFormat="1" applyFont="1" applyFill="1" applyBorder="1" applyAlignment="1">
      <alignment horizontal="left" vertical="center" wrapText="1" readingOrder="1"/>
    </xf>
    <xf numFmtId="49" fontId="6" fillId="0" borderId="1" xfId="1" applyNumberFormat="1" applyFont="1" applyFill="1" applyBorder="1" applyAlignment="1">
      <alignment horizontal="center" vertical="center" wrapText="1" readingOrder="1"/>
    </xf>
    <xf numFmtId="164" fontId="6" fillId="0" borderId="1" xfId="1" applyNumberFormat="1" applyFont="1" applyFill="1" applyBorder="1" applyAlignment="1">
      <alignment horizontal="center" vertical="center" wrapText="1" readingOrder="1"/>
    </xf>
    <xf numFmtId="164" fontId="6" fillId="0" borderId="5" xfId="1" applyNumberFormat="1" applyFont="1" applyFill="1" applyBorder="1" applyAlignment="1">
      <alignment horizontal="center" vertical="center" wrapText="1" readingOrder="1"/>
    </xf>
    <xf numFmtId="165" fontId="14" fillId="0" borderId="4" xfId="0" applyNumberFormat="1" applyFont="1" applyFill="1" applyBorder="1" applyAlignment="1">
      <alignment horizontal="center" vertical="center"/>
    </xf>
    <xf numFmtId="4" fontId="14" fillId="0" borderId="4" xfId="0" applyNumberFormat="1" applyFont="1" applyFill="1" applyBorder="1" applyAlignment="1">
      <alignment horizontal="center" vertical="center"/>
    </xf>
    <xf numFmtId="4" fontId="5" fillId="0" borderId="1" xfId="1" applyNumberFormat="1" applyFont="1" applyFill="1" applyBorder="1" applyAlignment="1">
      <alignment horizontal="center" wrapText="1"/>
    </xf>
    <xf numFmtId="4" fontId="11" fillId="0" borderId="4" xfId="0" applyNumberFormat="1" applyFont="1" applyFill="1" applyBorder="1" applyAlignment="1">
      <alignment horizontal="center" vertical="center"/>
    </xf>
    <xf numFmtId="4" fontId="6" fillId="0" borderId="1" xfId="1" applyNumberFormat="1" applyFont="1" applyFill="1" applyBorder="1" applyAlignment="1">
      <alignment horizontal="center" wrapText="1"/>
    </xf>
    <xf numFmtId="0" fontId="3" fillId="0" borderId="0" xfId="1" applyNumberFormat="1" applyFont="1" applyFill="1" applyBorder="1" applyAlignment="1">
      <alignment horizontal="center" vertical="center" wrapText="1" readingOrder="1"/>
    </xf>
    <xf numFmtId="0" fontId="4" fillId="0" borderId="0" xfId="0" applyFont="1" applyFill="1" applyBorder="1"/>
    <xf numFmtId="0" fontId="13" fillId="0" borderId="0" xfId="0" applyFont="1" applyFill="1" applyBorder="1" applyAlignment="1">
      <alignment horizontal="center" wrapText="1"/>
    </xf>
  </cellXfs>
  <cellStyles count="2">
    <cellStyle name="Normal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8"/>
  <sheetViews>
    <sheetView showGridLines="0" tabSelected="1" zoomScaleNormal="100" workbookViewId="0">
      <selection activeCell="G16" sqref="G16"/>
    </sheetView>
  </sheetViews>
  <sheetFormatPr defaultRowHeight="15" x14ac:dyDescent="0.25"/>
  <cols>
    <col min="1" max="1" width="39.85546875" customWidth="1"/>
    <col min="2" max="2" width="14.42578125" customWidth="1"/>
    <col min="3" max="3" width="17.85546875" customWidth="1"/>
    <col min="4" max="4" width="18.140625" customWidth="1"/>
    <col min="5" max="5" width="12.28515625" customWidth="1"/>
    <col min="6" max="6" width="11.85546875" customWidth="1"/>
    <col min="7" max="7" width="17" customWidth="1"/>
    <col min="8" max="8" width="13.28515625" customWidth="1"/>
  </cols>
  <sheetData>
    <row r="1" spans="1:8" ht="71.25" customHeight="1" x14ac:dyDescent="0.25">
      <c r="A1" s="37" t="s">
        <v>152</v>
      </c>
      <c r="B1" s="37"/>
      <c r="C1" s="37"/>
      <c r="D1" s="37"/>
      <c r="E1" s="37"/>
      <c r="F1" s="37"/>
      <c r="G1" s="37"/>
      <c r="H1" s="37"/>
    </row>
    <row r="2" spans="1:8" ht="15.75" x14ac:dyDescent="0.25">
      <c r="A2" s="35"/>
      <c r="B2" s="36"/>
      <c r="C2" s="36"/>
      <c r="D2" s="6"/>
    </row>
    <row r="3" spans="1:8" ht="82.5" customHeight="1" x14ac:dyDescent="0.25">
      <c r="A3" s="8" t="s">
        <v>0</v>
      </c>
      <c r="B3" s="9" t="s">
        <v>75</v>
      </c>
      <c r="C3" s="10" t="s">
        <v>153</v>
      </c>
      <c r="D3" s="11" t="s">
        <v>76</v>
      </c>
      <c r="E3" s="11" t="s">
        <v>77</v>
      </c>
      <c r="F3" s="11" t="s">
        <v>78</v>
      </c>
      <c r="G3" s="11" t="s">
        <v>79</v>
      </c>
      <c r="H3" s="12" t="s">
        <v>80</v>
      </c>
    </row>
    <row r="4" spans="1:8" s="2" customFormat="1" ht="12" x14ac:dyDescent="0.2">
      <c r="A4" s="14" t="s">
        <v>1</v>
      </c>
      <c r="B4" s="14">
        <v>2</v>
      </c>
      <c r="C4" s="15">
        <v>3</v>
      </c>
      <c r="D4" s="11">
        <v>4</v>
      </c>
      <c r="E4" s="11">
        <v>5</v>
      </c>
      <c r="F4" s="11">
        <v>6</v>
      </c>
      <c r="G4" s="11">
        <v>7</v>
      </c>
      <c r="H4" s="16">
        <v>8</v>
      </c>
    </row>
    <row r="5" spans="1:8" s="1" customFormat="1" ht="28.5" customHeight="1" x14ac:dyDescent="0.25">
      <c r="A5" s="18" t="s">
        <v>3</v>
      </c>
      <c r="B5" s="7" t="s">
        <v>2</v>
      </c>
      <c r="C5" s="20">
        <v>89691353767.970001</v>
      </c>
      <c r="D5" s="21">
        <v>85180614249.550003</v>
      </c>
      <c r="E5" s="17">
        <f>E6+E16+E19+E24+E33+E38+E41+E50+E54+E61+E67+E72+E76</f>
        <v>99.999999999999986</v>
      </c>
      <c r="F5" s="17">
        <f>D5/C5*100</f>
        <v>94.970820119306921</v>
      </c>
      <c r="G5" s="25">
        <f>G6+G16+G19+G24+G33+G38+G41+G50+G54+G61+G67+G72+G76</f>
        <v>83669987544.219986</v>
      </c>
      <c r="H5" s="17">
        <f>D5/G5*100</f>
        <v>101.80545826486664</v>
      </c>
    </row>
    <row r="6" spans="1:8" s="1" customFormat="1" ht="27" customHeight="1" x14ac:dyDescent="0.25">
      <c r="A6" s="26" t="s">
        <v>4</v>
      </c>
      <c r="B6" s="27" t="s">
        <v>81</v>
      </c>
      <c r="C6" s="28">
        <v>5039266736.3400002</v>
      </c>
      <c r="D6" s="29">
        <v>4345456981.21</v>
      </c>
      <c r="E6" s="30">
        <f>D6/$D$5*100</f>
        <v>5.1014623685141558</v>
      </c>
      <c r="F6" s="30">
        <f>D6/C6*100</f>
        <v>86.231930329730645</v>
      </c>
      <c r="G6" s="31">
        <f>SUM(G7:G15)</f>
        <v>4527571280.3000002</v>
      </c>
      <c r="H6" s="30">
        <f>D6/G6*100</f>
        <v>95.977660255015735</v>
      </c>
    </row>
    <row r="7" spans="1:8" ht="38.25" x14ac:dyDescent="0.25">
      <c r="A7" s="19" t="s">
        <v>5</v>
      </c>
      <c r="B7" s="13" t="s">
        <v>82</v>
      </c>
      <c r="C7" s="22">
        <v>27655648.609999999</v>
      </c>
      <c r="D7" s="23">
        <v>27307432.739999998</v>
      </c>
      <c r="E7" s="24">
        <f t="shared" ref="E7:E71" si="0">D7/$D$5*100</f>
        <v>3.2058271686088782E-2</v>
      </c>
      <c r="F7" s="24">
        <f t="shared" ref="F7:F71" si="1">D7/C7*100</f>
        <v>98.740886988728633</v>
      </c>
      <c r="G7" s="32">
        <v>28032084</v>
      </c>
      <c r="H7" s="24">
        <f t="shared" ref="H7:H70" si="2">D7/G7*100</f>
        <v>97.414921915901786</v>
      </c>
    </row>
    <row r="8" spans="1:8" ht="63.75" x14ac:dyDescent="0.25">
      <c r="A8" s="19" t="s">
        <v>6</v>
      </c>
      <c r="B8" s="13" t="s">
        <v>83</v>
      </c>
      <c r="C8" s="22">
        <v>161948251.00999999</v>
      </c>
      <c r="D8" s="23">
        <v>147252223.84999999</v>
      </c>
      <c r="E8" s="24">
        <f t="shared" si="0"/>
        <v>0.17287058228836136</v>
      </c>
      <c r="F8" s="24">
        <f t="shared" si="1"/>
        <v>90.925479547727534</v>
      </c>
      <c r="G8" s="32">
        <v>139987029.34</v>
      </c>
      <c r="H8" s="24">
        <f t="shared" si="2"/>
        <v>105.18990548213887</v>
      </c>
    </row>
    <row r="9" spans="1:8" ht="63.75" x14ac:dyDescent="0.25">
      <c r="A9" s="19" t="s">
        <v>7</v>
      </c>
      <c r="B9" s="13" t="s">
        <v>84</v>
      </c>
      <c r="C9" s="22">
        <v>3717687866.6399999</v>
      </c>
      <c r="D9" s="23">
        <v>3584259842.7800002</v>
      </c>
      <c r="E9" s="24">
        <f t="shared" si="0"/>
        <v>4.2078351680810231</v>
      </c>
      <c r="F9" s="24">
        <f t="shared" si="1"/>
        <v>96.410994450144898</v>
      </c>
      <c r="G9" s="32">
        <v>3423527598.77</v>
      </c>
      <c r="H9" s="24">
        <f t="shared" si="2"/>
        <v>104.6949305759284</v>
      </c>
    </row>
    <row r="10" spans="1:8" x14ac:dyDescent="0.25">
      <c r="A10" s="19" t="s">
        <v>8</v>
      </c>
      <c r="B10" s="13" t="s">
        <v>85</v>
      </c>
      <c r="C10" s="22">
        <v>177305000</v>
      </c>
      <c r="D10" s="23">
        <v>174698251.27000001</v>
      </c>
      <c r="E10" s="24">
        <f t="shared" si="0"/>
        <v>0.20509156080771385</v>
      </c>
      <c r="F10" s="24">
        <f t="shared" si="1"/>
        <v>98.529794010321197</v>
      </c>
      <c r="G10" s="32">
        <v>166366040.94999999</v>
      </c>
      <c r="H10" s="24">
        <f t="shared" si="2"/>
        <v>105.00836004296346</v>
      </c>
    </row>
    <row r="11" spans="1:8" ht="51" x14ac:dyDescent="0.25">
      <c r="A11" s="19" t="s">
        <v>9</v>
      </c>
      <c r="B11" s="13" t="s">
        <v>86</v>
      </c>
      <c r="C11" s="22">
        <v>46284107.939999998</v>
      </c>
      <c r="D11" s="23">
        <v>44363879.969999999</v>
      </c>
      <c r="E11" s="24">
        <f t="shared" si="0"/>
        <v>5.2082132021294227E-2</v>
      </c>
      <c r="F11" s="24">
        <f t="shared" si="1"/>
        <v>95.851215340502478</v>
      </c>
      <c r="G11" s="32">
        <v>39449706.890000001</v>
      </c>
      <c r="H11" s="24">
        <f t="shared" si="2"/>
        <v>112.45680504978779</v>
      </c>
    </row>
    <row r="12" spans="1:8" ht="25.5" x14ac:dyDescent="0.25">
      <c r="A12" s="19" t="s">
        <v>10</v>
      </c>
      <c r="B12" s="13" t="s">
        <v>87</v>
      </c>
      <c r="C12" s="22">
        <v>58857091.609999999</v>
      </c>
      <c r="D12" s="23">
        <v>57578639.229999997</v>
      </c>
      <c r="E12" s="24">
        <f t="shared" si="0"/>
        <v>6.7595942735649117E-2</v>
      </c>
      <c r="F12" s="24">
        <f t="shared" si="1"/>
        <v>97.82787027862112</v>
      </c>
      <c r="G12" s="32">
        <v>129854496.27</v>
      </c>
      <c r="H12" s="24">
        <f t="shared" si="2"/>
        <v>44.34088990671497</v>
      </c>
    </row>
    <row r="13" spans="1:8" x14ac:dyDescent="0.25">
      <c r="A13" s="19" t="s">
        <v>11</v>
      </c>
      <c r="B13" s="13" t="s">
        <v>88</v>
      </c>
      <c r="C13" s="22">
        <v>32000000</v>
      </c>
      <c r="D13" s="23">
        <v>32000000</v>
      </c>
      <c r="E13" s="24">
        <f t="shared" si="0"/>
        <v>3.7567233204319199E-2</v>
      </c>
      <c r="F13" s="24">
        <f t="shared" si="1"/>
        <v>100</v>
      </c>
      <c r="G13" s="32">
        <v>32000000</v>
      </c>
      <c r="H13" s="24">
        <f t="shared" si="2"/>
        <v>100</v>
      </c>
    </row>
    <row r="14" spans="1:8" s="6" customFormat="1" x14ac:dyDescent="0.25">
      <c r="A14" s="19" t="s">
        <v>154</v>
      </c>
      <c r="B14" s="13" t="s">
        <v>155</v>
      </c>
      <c r="C14" s="22">
        <v>0</v>
      </c>
      <c r="D14" s="23">
        <v>0</v>
      </c>
      <c r="E14" s="24">
        <f t="shared" si="0"/>
        <v>0</v>
      </c>
      <c r="F14" s="24"/>
      <c r="G14" s="32">
        <v>7000</v>
      </c>
      <c r="H14" s="24">
        <f t="shared" si="2"/>
        <v>0</v>
      </c>
    </row>
    <row r="15" spans="1:8" x14ac:dyDescent="0.25">
      <c r="A15" s="19" t="s">
        <v>12</v>
      </c>
      <c r="B15" s="13" t="s">
        <v>89</v>
      </c>
      <c r="C15" s="22">
        <v>294033788.10000002</v>
      </c>
      <c r="D15" s="23">
        <v>277996711.37</v>
      </c>
      <c r="E15" s="24">
        <f t="shared" si="0"/>
        <v>0.32636147768970641</v>
      </c>
      <c r="F15" s="24">
        <f t="shared" si="1"/>
        <v>94.545838818855117</v>
      </c>
      <c r="G15" s="32">
        <v>568347324.08000004</v>
      </c>
      <c r="H15" s="24">
        <f t="shared" si="2"/>
        <v>48.913173264253714</v>
      </c>
    </row>
    <row r="16" spans="1:8" s="1" customFormat="1" ht="24.75" customHeight="1" x14ac:dyDescent="0.25">
      <c r="A16" s="26" t="s">
        <v>13</v>
      </c>
      <c r="B16" s="27" t="s">
        <v>90</v>
      </c>
      <c r="C16" s="28">
        <v>31880229.25</v>
      </c>
      <c r="D16" s="29">
        <v>31552635.449999999</v>
      </c>
      <c r="E16" s="30">
        <f t="shared" si="0"/>
        <v>3.7042037942531844E-2</v>
      </c>
      <c r="F16" s="30">
        <f t="shared" si="1"/>
        <v>98.972423324088865</v>
      </c>
      <c r="G16" s="31">
        <f>SUM(G17:G18)</f>
        <v>29897227.310000002</v>
      </c>
      <c r="H16" s="30">
        <f t="shared" si="2"/>
        <v>105.53699553084076</v>
      </c>
    </row>
    <row r="17" spans="1:8" ht="25.5" x14ac:dyDescent="0.25">
      <c r="A17" s="19" t="s">
        <v>14</v>
      </c>
      <c r="B17" s="13" t="s">
        <v>91</v>
      </c>
      <c r="C17" s="22">
        <v>30990733.16</v>
      </c>
      <c r="D17" s="23">
        <v>30878139.289999999</v>
      </c>
      <c r="E17" s="24">
        <f t="shared" si="0"/>
        <v>3.625019561321504E-2</v>
      </c>
      <c r="F17" s="24">
        <f t="shared" si="1"/>
        <v>99.63668536198</v>
      </c>
      <c r="G17" s="32">
        <v>29131247.640000001</v>
      </c>
      <c r="H17" s="24">
        <f t="shared" si="2"/>
        <v>105.99662490116404</v>
      </c>
    </row>
    <row r="18" spans="1:8" x14ac:dyDescent="0.25">
      <c r="A18" s="19" t="s">
        <v>15</v>
      </c>
      <c r="B18" s="13" t="s">
        <v>92</v>
      </c>
      <c r="C18" s="22">
        <v>889496.09</v>
      </c>
      <c r="D18" s="23">
        <v>674496.16</v>
      </c>
      <c r="E18" s="24">
        <f t="shared" si="0"/>
        <v>7.918423293168061E-4</v>
      </c>
      <c r="F18" s="24">
        <f t="shared" si="1"/>
        <v>75.829019102264965</v>
      </c>
      <c r="G18" s="32">
        <v>765979.67</v>
      </c>
      <c r="H18" s="24">
        <f t="shared" si="2"/>
        <v>88.05666604702445</v>
      </c>
    </row>
    <row r="19" spans="1:8" s="1" customFormat="1" ht="34.5" customHeight="1" x14ac:dyDescent="0.25">
      <c r="A19" s="26" t="s">
        <v>16</v>
      </c>
      <c r="B19" s="27" t="s">
        <v>93</v>
      </c>
      <c r="C19" s="28">
        <v>676178702.72000003</v>
      </c>
      <c r="D19" s="29">
        <v>653739601.65999997</v>
      </c>
      <c r="E19" s="30">
        <f t="shared" si="0"/>
        <v>0.76747462720187376</v>
      </c>
      <c r="F19" s="30">
        <f t="shared" si="1"/>
        <v>96.681483612285263</v>
      </c>
      <c r="G19" s="31">
        <f>SUM(G20:G23)</f>
        <v>629013363.54999995</v>
      </c>
      <c r="H19" s="30">
        <f t="shared" si="2"/>
        <v>103.93095592921129</v>
      </c>
    </row>
    <row r="20" spans="1:8" x14ac:dyDescent="0.25">
      <c r="A20" s="19" t="s">
        <v>17</v>
      </c>
      <c r="B20" s="13" t="s">
        <v>94</v>
      </c>
      <c r="C20" s="22">
        <v>3136923.94</v>
      </c>
      <c r="D20" s="23">
        <v>1565340.39</v>
      </c>
      <c r="E20" s="24">
        <f t="shared" si="0"/>
        <v>1.8376721086021861E-3</v>
      </c>
      <c r="F20" s="24">
        <f t="shared" si="1"/>
        <v>49.900489139688858</v>
      </c>
      <c r="G20" s="32">
        <v>2575670.56</v>
      </c>
      <c r="H20" s="24">
        <f t="shared" si="2"/>
        <v>60.774091776706094</v>
      </c>
    </row>
    <row r="21" spans="1:8" ht="51" x14ac:dyDescent="0.25">
      <c r="A21" s="19" t="s">
        <v>18</v>
      </c>
      <c r="B21" s="13" t="s">
        <v>95</v>
      </c>
      <c r="C21" s="22">
        <v>268692326.92000002</v>
      </c>
      <c r="D21" s="23">
        <v>264435114.18000001</v>
      </c>
      <c r="E21" s="24">
        <f t="shared" si="0"/>
        <v>0.3104404875565886</v>
      </c>
      <c r="F21" s="24">
        <f t="shared" si="1"/>
        <v>98.415580828526032</v>
      </c>
      <c r="G21" s="32">
        <v>294298031.10000002</v>
      </c>
      <c r="H21" s="24">
        <f t="shared" si="2"/>
        <v>89.852831563846635</v>
      </c>
    </row>
    <row r="22" spans="1:8" x14ac:dyDescent="0.25">
      <c r="A22" s="19" t="s">
        <v>19</v>
      </c>
      <c r="B22" s="13" t="s">
        <v>96</v>
      </c>
      <c r="C22" s="22">
        <v>143194407.09</v>
      </c>
      <c r="D22" s="23">
        <v>139038789.11000001</v>
      </c>
      <c r="E22" s="24">
        <f t="shared" si="0"/>
        <v>0.16322820671692273</v>
      </c>
      <c r="F22" s="24">
        <f t="shared" si="1"/>
        <v>97.097918791347681</v>
      </c>
      <c r="G22" s="32">
        <v>117651107.83</v>
      </c>
      <c r="H22" s="24">
        <f t="shared" si="2"/>
        <v>118.17890343277017</v>
      </c>
    </row>
    <row r="23" spans="1:8" ht="38.25" x14ac:dyDescent="0.25">
      <c r="A23" s="19" t="s">
        <v>20</v>
      </c>
      <c r="B23" s="13" t="s">
        <v>97</v>
      </c>
      <c r="C23" s="22">
        <v>261155044.77000001</v>
      </c>
      <c r="D23" s="23">
        <v>248700357.97999999</v>
      </c>
      <c r="E23" s="24">
        <f t="shared" si="0"/>
        <v>0.29196826081976024</v>
      </c>
      <c r="F23" s="24">
        <f t="shared" si="1"/>
        <v>95.230922381388837</v>
      </c>
      <c r="G23" s="33">
        <v>214488554.06</v>
      </c>
      <c r="H23" s="24">
        <f t="shared" si="2"/>
        <v>115.95041006730351</v>
      </c>
    </row>
    <row r="24" spans="1:8" s="1" customFormat="1" ht="23.25" customHeight="1" x14ac:dyDescent="0.25">
      <c r="A24" s="26" t="s">
        <v>21</v>
      </c>
      <c r="B24" s="27" t="s">
        <v>98</v>
      </c>
      <c r="C24" s="28">
        <v>26020772583.209999</v>
      </c>
      <c r="D24" s="29">
        <v>25064859708.68</v>
      </c>
      <c r="E24" s="30">
        <f t="shared" si="0"/>
        <v>29.425544684672676</v>
      </c>
      <c r="F24" s="30">
        <f t="shared" si="1"/>
        <v>96.326347069545477</v>
      </c>
      <c r="G24" s="31">
        <f>SUM(G25:G32)</f>
        <v>24972943651.749996</v>
      </c>
      <c r="H24" s="30">
        <f t="shared" si="2"/>
        <v>100.36806256487733</v>
      </c>
    </row>
    <row r="25" spans="1:8" x14ac:dyDescent="0.25">
      <c r="A25" s="19" t="s">
        <v>22</v>
      </c>
      <c r="B25" s="13" t="s">
        <v>99</v>
      </c>
      <c r="C25" s="22">
        <v>256216331.75</v>
      </c>
      <c r="D25" s="23">
        <v>237729920.58000001</v>
      </c>
      <c r="E25" s="24">
        <f t="shared" si="0"/>
        <v>0.27908923018978571</v>
      </c>
      <c r="F25" s="24">
        <f t="shared" si="1"/>
        <v>92.784842775737701</v>
      </c>
      <c r="G25" s="32">
        <v>247530881.52000001</v>
      </c>
      <c r="H25" s="24">
        <f t="shared" si="2"/>
        <v>96.040509822525678</v>
      </c>
    </row>
    <row r="26" spans="1:8" x14ac:dyDescent="0.25">
      <c r="A26" s="19" t="s">
        <v>23</v>
      </c>
      <c r="B26" s="13" t="s">
        <v>100</v>
      </c>
      <c r="C26" s="22">
        <v>11669232006.389999</v>
      </c>
      <c r="D26" s="23">
        <v>11139380937.85</v>
      </c>
      <c r="E26" s="24">
        <f t="shared" si="0"/>
        <v>13.077366295123715</v>
      </c>
      <c r="F26" s="24">
        <f t="shared" si="1"/>
        <v>95.459417824156247</v>
      </c>
      <c r="G26" s="32">
        <v>13154271217.74</v>
      </c>
      <c r="H26" s="24">
        <f t="shared" si="2"/>
        <v>84.682615657394265</v>
      </c>
    </row>
    <row r="27" spans="1:8" x14ac:dyDescent="0.25">
      <c r="A27" s="19" t="s">
        <v>24</v>
      </c>
      <c r="B27" s="13" t="s">
        <v>101</v>
      </c>
      <c r="C27" s="22">
        <v>42453734.200000003</v>
      </c>
      <c r="D27" s="23">
        <v>41997804.630000003</v>
      </c>
      <c r="E27" s="24">
        <f t="shared" si="0"/>
        <v>4.9304416268895215E-2</v>
      </c>
      <c r="F27" s="24">
        <f t="shared" si="1"/>
        <v>98.926055437544989</v>
      </c>
      <c r="G27" s="32">
        <v>37332907.960000001</v>
      </c>
      <c r="H27" s="24">
        <f t="shared" si="2"/>
        <v>112.49540130920998</v>
      </c>
    </row>
    <row r="28" spans="1:8" x14ac:dyDescent="0.25">
      <c r="A28" s="19" t="s">
        <v>25</v>
      </c>
      <c r="B28" s="13" t="s">
        <v>102</v>
      </c>
      <c r="C28" s="22">
        <v>257183000</v>
      </c>
      <c r="D28" s="23">
        <v>252940152.78999999</v>
      </c>
      <c r="E28" s="24">
        <f t="shared" si="0"/>
        <v>0.29694567833118934</v>
      </c>
      <c r="F28" s="24">
        <f t="shared" si="1"/>
        <v>98.350261405302831</v>
      </c>
      <c r="G28" s="32">
        <v>240719765.06</v>
      </c>
      <c r="H28" s="24">
        <f t="shared" si="2"/>
        <v>105.07660338026419</v>
      </c>
    </row>
    <row r="29" spans="1:8" x14ac:dyDescent="0.25">
      <c r="A29" s="19" t="s">
        <v>26</v>
      </c>
      <c r="B29" s="13" t="s">
        <v>103</v>
      </c>
      <c r="C29" s="22">
        <v>450504154.81</v>
      </c>
      <c r="D29" s="23">
        <v>430679673.91000003</v>
      </c>
      <c r="E29" s="24">
        <f t="shared" si="0"/>
        <v>0.50560761706678492</v>
      </c>
      <c r="F29" s="24">
        <f t="shared" si="1"/>
        <v>95.599489885201848</v>
      </c>
      <c r="G29" s="32">
        <v>410687435.30000001</v>
      </c>
      <c r="H29" s="24">
        <f t="shared" si="2"/>
        <v>104.86799373236147</v>
      </c>
    </row>
    <row r="30" spans="1:8" x14ac:dyDescent="0.25">
      <c r="A30" s="19" t="s">
        <v>27</v>
      </c>
      <c r="B30" s="13" t="s">
        <v>104</v>
      </c>
      <c r="C30" s="22">
        <v>10886884688.32</v>
      </c>
      <c r="D30" s="23">
        <v>10575625079.790001</v>
      </c>
      <c r="E30" s="24">
        <f t="shared" si="0"/>
        <v>12.415530426684931</v>
      </c>
      <c r="F30" s="24">
        <f t="shared" si="1"/>
        <v>97.14096715965097</v>
      </c>
      <c r="G30" s="32">
        <v>8643732139.5100002</v>
      </c>
      <c r="H30" s="24">
        <f t="shared" si="2"/>
        <v>122.3502175807766</v>
      </c>
    </row>
    <row r="31" spans="1:8" x14ac:dyDescent="0.25">
      <c r="A31" s="19" t="s">
        <v>28</v>
      </c>
      <c r="B31" s="13" t="s">
        <v>105</v>
      </c>
      <c r="C31" s="22">
        <v>1500000</v>
      </c>
      <c r="D31" s="23">
        <v>1485193</v>
      </c>
      <c r="E31" s="24">
        <f t="shared" si="0"/>
        <v>1.7435809932632015E-3</v>
      </c>
      <c r="F31" s="24">
        <f t="shared" si="1"/>
        <v>99.012866666666667</v>
      </c>
      <c r="G31" s="32">
        <v>1432127</v>
      </c>
      <c r="H31" s="24">
        <f t="shared" si="2"/>
        <v>103.7053976358242</v>
      </c>
    </row>
    <row r="32" spans="1:8" ht="25.5" x14ac:dyDescent="0.25">
      <c r="A32" s="19" t="s">
        <v>29</v>
      </c>
      <c r="B32" s="13" t="s">
        <v>106</v>
      </c>
      <c r="C32" s="22">
        <v>2456798667.7399998</v>
      </c>
      <c r="D32" s="23">
        <v>2385020946.1300001</v>
      </c>
      <c r="E32" s="24">
        <f t="shared" si="0"/>
        <v>2.7999574400141167</v>
      </c>
      <c r="F32" s="24">
        <f t="shared" si="1"/>
        <v>97.078404406819885</v>
      </c>
      <c r="G32" s="32">
        <v>2237237177.6599998</v>
      </c>
      <c r="H32" s="24">
        <f t="shared" si="2"/>
        <v>106.60563707530429</v>
      </c>
    </row>
    <row r="33" spans="1:8" s="1" customFormat="1" ht="25.5" customHeight="1" x14ac:dyDescent="0.25">
      <c r="A33" s="26" t="s">
        <v>30</v>
      </c>
      <c r="B33" s="27" t="s">
        <v>107</v>
      </c>
      <c r="C33" s="28">
        <v>2975566059.9200001</v>
      </c>
      <c r="D33" s="29">
        <v>2739432814.2399998</v>
      </c>
      <c r="E33" s="30">
        <f t="shared" si="0"/>
        <v>3.2160284806287036</v>
      </c>
      <c r="F33" s="30">
        <f t="shared" si="1"/>
        <v>92.064257995792943</v>
      </c>
      <c r="G33" s="31">
        <f>SUM(G34:G37)</f>
        <v>2943510123.5</v>
      </c>
      <c r="H33" s="30">
        <f t="shared" si="2"/>
        <v>93.066872519624937</v>
      </c>
    </row>
    <row r="34" spans="1:8" x14ac:dyDescent="0.25">
      <c r="A34" s="19" t="s">
        <v>31</v>
      </c>
      <c r="B34" s="13" t="s">
        <v>108</v>
      </c>
      <c r="C34" s="22">
        <v>740266140.11000001</v>
      </c>
      <c r="D34" s="23">
        <v>629720186.46000004</v>
      </c>
      <c r="E34" s="24">
        <f t="shared" si="0"/>
        <v>0.73927640931906846</v>
      </c>
      <c r="F34" s="24">
        <f t="shared" si="1"/>
        <v>85.066728348054198</v>
      </c>
      <c r="G34" s="32">
        <v>1041084199.8099999</v>
      </c>
      <c r="H34" s="24">
        <f t="shared" si="2"/>
        <v>60.486960283800805</v>
      </c>
    </row>
    <row r="35" spans="1:8" x14ac:dyDescent="0.25">
      <c r="A35" s="19" t="s">
        <v>32</v>
      </c>
      <c r="B35" s="13" t="s">
        <v>109</v>
      </c>
      <c r="C35" s="22">
        <v>458319614</v>
      </c>
      <c r="D35" s="23">
        <v>436063985.94</v>
      </c>
      <c r="E35" s="24">
        <f t="shared" si="0"/>
        <v>0.51192867036915468</v>
      </c>
      <c r="F35" s="24">
        <f t="shared" si="1"/>
        <v>95.144081252433594</v>
      </c>
      <c r="G35" s="32">
        <v>387419451.87</v>
      </c>
      <c r="H35" s="24">
        <f t="shared" si="2"/>
        <v>112.55603812229924</v>
      </c>
    </row>
    <row r="36" spans="1:8" x14ac:dyDescent="0.25">
      <c r="A36" s="19" t="s">
        <v>33</v>
      </c>
      <c r="B36" s="13" t="s">
        <v>110</v>
      </c>
      <c r="C36" s="22">
        <v>1613918432.75</v>
      </c>
      <c r="D36" s="23">
        <v>1513584805.23</v>
      </c>
      <c r="E36" s="24">
        <f t="shared" si="0"/>
        <v>1.7769122922684208</v>
      </c>
      <c r="F36" s="24">
        <f t="shared" si="1"/>
        <v>93.783228105955843</v>
      </c>
      <c r="G36" s="32">
        <v>1374878141.99</v>
      </c>
      <c r="H36" s="24">
        <f t="shared" si="2"/>
        <v>110.08865142326256</v>
      </c>
    </row>
    <row r="37" spans="1:8" ht="25.5" x14ac:dyDescent="0.25">
      <c r="A37" s="19" t="s">
        <v>34</v>
      </c>
      <c r="B37" s="13" t="s">
        <v>111</v>
      </c>
      <c r="C37" s="22">
        <v>163061873.06</v>
      </c>
      <c r="D37" s="23">
        <v>160063836.61000001</v>
      </c>
      <c r="E37" s="24">
        <f t="shared" si="0"/>
        <v>0.18791110867205985</v>
      </c>
      <c r="F37" s="24">
        <f t="shared" si="1"/>
        <v>98.161411742831604</v>
      </c>
      <c r="G37" s="32">
        <v>140128329.83000001</v>
      </c>
      <c r="H37" s="24">
        <f t="shared" si="2"/>
        <v>114.22660699958762</v>
      </c>
    </row>
    <row r="38" spans="1:8" s="1" customFormat="1" ht="25.5" customHeight="1" x14ac:dyDescent="0.25">
      <c r="A38" s="26" t="s">
        <v>35</v>
      </c>
      <c r="B38" s="27" t="s">
        <v>112</v>
      </c>
      <c r="C38" s="28">
        <v>87767051.909999996</v>
      </c>
      <c r="D38" s="29">
        <v>79779917.670000002</v>
      </c>
      <c r="E38" s="30">
        <f t="shared" si="0"/>
        <v>9.3659711629071121E-2</v>
      </c>
      <c r="F38" s="30">
        <f t="shared" si="1"/>
        <v>90.899621137792877</v>
      </c>
      <c r="G38" s="34">
        <f>SUM(G39:G40)</f>
        <v>65629337.329999998</v>
      </c>
      <c r="H38" s="30">
        <f t="shared" si="2"/>
        <v>121.561364041888</v>
      </c>
    </row>
    <row r="39" spans="1:8" ht="25.5" x14ac:dyDescent="0.25">
      <c r="A39" s="19" t="s">
        <v>36</v>
      </c>
      <c r="B39" s="13" t="s">
        <v>113</v>
      </c>
      <c r="C39" s="22">
        <v>15907220</v>
      </c>
      <c r="D39" s="23">
        <v>14829891.42</v>
      </c>
      <c r="E39" s="24">
        <f t="shared" si="0"/>
        <v>1.7409937167808514E-2</v>
      </c>
      <c r="F39" s="24">
        <f t="shared" si="1"/>
        <v>93.227423899336273</v>
      </c>
      <c r="G39" s="32">
        <v>16825198.879999999</v>
      </c>
      <c r="H39" s="24">
        <f t="shared" si="2"/>
        <v>88.140957653868753</v>
      </c>
    </row>
    <row r="40" spans="1:8" ht="25.5" x14ac:dyDescent="0.25">
      <c r="A40" s="19" t="s">
        <v>37</v>
      </c>
      <c r="B40" s="13" t="s">
        <v>115</v>
      </c>
      <c r="C40" s="22">
        <v>71859831.909999996</v>
      </c>
      <c r="D40" s="23">
        <v>64950026.25</v>
      </c>
      <c r="E40" s="24">
        <f t="shared" si="0"/>
        <v>7.6249774461262618E-2</v>
      </c>
      <c r="F40" s="24">
        <f t="shared" si="1"/>
        <v>90.384328106063336</v>
      </c>
      <c r="G40" s="32">
        <v>48804138.450000003</v>
      </c>
      <c r="H40" s="24">
        <f t="shared" si="2"/>
        <v>133.08303007242205</v>
      </c>
    </row>
    <row r="41" spans="1:8" s="1" customFormat="1" ht="27.75" customHeight="1" x14ac:dyDescent="0.25">
      <c r="A41" s="26" t="s">
        <v>38</v>
      </c>
      <c r="B41" s="27" t="s">
        <v>114</v>
      </c>
      <c r="C41" s="28">
        <v>25245468175.139999</v>
      </c>
      <c r="D41" s="29">
        <v>24586320290.950001</v>
      </c>
      <c r="E41" s="30">
        <f t="shared" si="0"/>
        <v>28.863750875193865</v>
      </c>
      <c r="F41" s="30">
        <f t="shared" si="1"/>
        <v>97.389044720354676</v>
      </c>
      <c r="G41" s="31">
        <f>SUM(G42:G49)</f>
        <v>23578757135.82</v>
      </c>
      <c r="H41" s="30">
        <f t="shared" si="2"/>
        <v>104.27318178530855</v>
      </c>
    </row>
    <row r="42" spans="1:8" x14ac:dyDescent="0.25">
      <c r="A42" s="19" t="s">
        <v>39</v>
      </c>
      <c r="B42" s="13" t="s">
        <v>116</v>
      </c>
      <c r="C42" s="22">
        <v>5739490436.1700001</v>
      </c>
      <c r="D42" s="23">
        <v>5585714617.4200001</v>
      </c>
      <c r="E42" s="24">
        <f t="shared" si="0"/>
        <v>6.5574951139184918</v>
      </c>
      <c r="F42" s="24">
        <f t="shared" si="1"/>
        <v>97.320740918376444</v>
      </c>
      <c r="G42" s="32">
        <v>5855046781.46</v>
      </c>
      <c r="H42" s="24">
        <f t="shared" si="2"/>
        <v>95.399999793462968</v>
      </c>
    </row>
    <row r="43" spans="1:8" x14ac:dyDescent="0.25">
      <c r="A43" s="19" t="s">
        <v>40</v>
      </c>
      <c r="B43" s="13" t="s">
        <v>117</v>
      </c>
      <c r="C43" s="22">
        <v>15659011241.620001</v>
      </c>
      <c r="D43" s="23">
        <v>15245398443.59</v>
      </c>
      <c r="E43" s="24">
        <f t="shared" si="0"/>
        <v>17.897732456972204</v>
      </c>
      <c r="F43" s="24">
        <f t="shared" si="1"/>
        <v>97.358627619279929</v>
      </c>
      <c r="G43" s="32">
        <v>14068950200.049999</v>
      </c>
      <c r="H43" s="24">
        <f t="shared" si="2"/>
        <v>108.36201867809454</v>
      </c>
    </row>
    <row r="44" spans="1:8" x14ac:dyDescent="0.25">
      <c r="A44" s="19" t="s">
        <v>41</v>
      </c>
      <c r="B44" s="13" t="s">
        <v>118</v>
      </c>
      <c r="C44" s="22">
        <v>1700788000</v>
      </c>
      <c r="D44" s="23">
        <v>1684892138.0899999</v>
      </c>
      <c r="E44" s="24">
        <f t="shared" si="0"/>
        <v>1.9780229961172191</v>
      </c>
      <c r="F44" s="24">
        <f t="shared" si="1"/>
        <v>99.065382522101515</v>
      </c>
      <c r="G44" s="32">
        <v>1614638115.3900001</v>
      </c>
      <c r="H44" s="24">
        <f t="shared" si="2"/>
        <v>104.3510692600633</v>
      </c>
    </row>
    <row r="45" spans="1:8" ht="38.25" x14ac:dyDescent="0.25">
      <c r="A45" s="19" t="s">
        <v>42</v>
      </c>
      <c r="B45" s="13" t="s">
        <v>119</v>
      </c>
      <c r="C45" s="22">
        <v>96519223.379999995</v>
      </c>
      <c r="D45" s="23">
        <v>89983343.609999999</v>
      </c>
      <c r="E45" s="24">
        <f t="shared" si="0"/>
        <v>0.10563828918441424</v>
      </c>
      <c r="F45" s="24">
        <f t="shared" si="1"/>
        <v>93.228416535980628</v>
      </c>
      <c r="G45" s="32">
        <v>88038771.469999999</v>
      </c>
      <c r="H45" s="24">
        <f t="shared" si="2"/>
        <v>102.20876791841948</v>
      </c>
    </row>
    <row r="46" spans="1:8" ht="25.5" x14ac:dyDescent="0.25">
      <c r="A46" s="19" t="s">
        <v>43</v>
      </c>
      <c r="B46" s="13" t="s">
        <v>120</v>
      </c>
      <c r="C46" s="22">
        <v>269873000</v>
      </c>
      <c r="D46" s="23">
        <v>262044913.84</v>
      </c>
      <c r="E46" s="24">
        <f t="shared" si="0"/>
        <v>0.30763444963228159</v>
      </c>
      <c r="F46" s="24">
        <f t="shared" si="1"/>
        <v>97.099344447202938</v>
      </c>
      <c r="G46" s="32">
        <v>285543052.67000002</v>
      </c>
      <c r="H46" s="24">
        <f t="shared" si="2"/>
        <v>91.770719472850686</v>
      </c>
    </row>
    <row r="47" spans="1:8" ht="25.5" x14ac:dyDescent="0.25">
      <c r="A47" s="19" t="s">
        <v>44</v>
      </c>
      <c r="B47" s="13" t="s">
        <v>121</v>
      </c>
      <c r="C47" s="22">
        <v>614957776.94000006</v>
      </c>
      <c r="D47" s="23">
        <v>597582919.13999999</v>
      </c>
      <c r="E47" s="24">
        <f t="shared" si="0"/>
        <v>0.70154802757031887</v>
      </c>
      <c r="F47" s="24">
        <f t="shared" si="1"/>
        <v>97.174625892779744</v>
      </c>
      <c r="G47" s="32">
        <v>591624442.14999998</v>
      </c>
      <c r="H47" s="24">
        <f t="shared" si="2"/>
        <v>101.00713840833664</v>
      </c>
    </row>
    <row r="48" spans="1:8" ht="25.5" x14ac:dyDescent="0.25">
      <c r="A48" s="19" t="s">
        <v>45</v>
      </c>
      <c r="B48" s="13" t="s">
        <v>122</v>
      </c>
      <c r="C48" s="22">
        <v>18812000</v>
      </c>
      <c r="D48" s="23">
        <v>17523000</v>
      </c>
      <c r="E48" s="24">
        <f t="shared" si="0"/>
        <v>2.0571582107477667E-2</v>
      </c>
      <c r="F48" s="24">
        <f t="shared" si="1"/>
        <v>93.147990644269612</v>
      </c>
      <c r="G48" s="32">
        <v>13957449.68</v>
      </c>
      <c r="H48" s="24">
        <f t="shared" si="2"/>
        <v>125.5458583175777</v>
      </c>
    </row>
    <row r="49" spans="1:8" x14ac:dyDescent="0.25">
      <c r="A49" s="19" t="s">
        <v>46</v>
      </c>
      <c r="B49" s="13" t="s">
        <v>123</v>
      </c>
      <c r="C49" s="22">
        <v>1146016497.03</v>
      </c>
      <c r="D49" s="23">
        <v>1103180915.26</v>
      </c>
      <c r="E49" s="24">
        <f t="shared" si="0"/>
        <v>1.2951079596914599</v>
      </c>
      <c r="F49" s="24">
        <f t="shared" si="1"/>
        <v>96.262219446141302</v>
      </c>
      <c r="G49" s="32">
        <v>1060958322.95</v>
      </c>
      <c r="H49" s="24">
        <f t="shared" si="2"/>
        <v>103.97966549643532</v>
      </c>
    </row>
    <row r="50" spans="1:8" s="1" customFormat="1" ht="30.75" customHeight="1" x14ac:dyDescent="0.25">
      <c r="A50" s="26" t="s">
        <v>47</v>
      </c>
      <c r="B50" s="27" t="s">
        <v>124</v>
      </c>
      <c r="C50" s="28">
        <v>3908632251.9099998</v>
      </c>
      <c r="D50" s="29">
        <v>3845687415.9899998</v>
      </c>
      <c r="E50" s="30">
        <f t="shared" si="0"/>
        <v>4.5147448746066257</v>
      </c>
      <c r="F50" s="30">
        <f t="shared" si="1"/>
        <v>98.389594316803752</v>
      </c>
      <c r="G50" s="31">
        <f>SUM(G51:G53)</f>
        <v>3456289089.1500006</v>
      </c>
      <c r="H50" s="30">
        <f t="shared" si="2"/>
        <v>111.26637028315716</v>
      </c>
    </row>
    <row r="51" spans="1:8" x14ac:dyDescent="0.25">
      <c r="A51" s="19" t="s">
        <v>48</v>
      </c>
      <c r="B51" s="13" t="s">
        <v>125</v>
      </c>
      <c r="C51" s="22">
        <v>2941756585.4699998</v>
      </c>
      <c r="D51" s="23">
        <v>2898986460.6999998</v>
      </c>
      <c r="E51" s="24">
        <f t="shared" si="0"/>
        <v>3.4033406382900253</v>
      </c>
      <c r="F51" s="24">
        <f t="shared" si="1"/>
        <v>98.546102523191365</v>
      </c>
      <c r="G51" s="32">
        <v>2610281995.3400002</v>
      </c>
      <c r="H51" s="24">
        <f t="shared" si="2"/>
        <v>111.06027876970414</v>
      </c>
    </row>
    <row r="52" spans="1:8" x14ac:dyDescent="0.25">
      <c r="A52" s="19" t="s">
        <v>49</v>
      </c>
      <c r="B52" s="13" t="s">
        <v>126</v>
      </c>
      <c r="C52" s="22">
        <v>2849413</v>
      </c>
      <c r="D52" s="23">
        <v>2842804.47</v>
      </c>
      <c r="E52" s="24">
        <f t="shared" si="0"/>
        <v>3.3373843274615957E-3</v>
      </c>
      <c r="F52" s="24">
        <f t="shared" si="1"/>
        <v>99.768073985764801</v>
      </c>
      <c r="G52" s="32">
        <v>8555263.3200000003</v>
      </c>
      <c r="H52" s="24">
        <f t="shared" si="2"/>
        <v>33.228719721043021</v>
      </c>
    </row>
    <row r="53" spans="1:8" ht="25.5" x14ac:dyDescent="0.25">
      <c r="A53" s="19" t="s">
        <v>50</v>
      </c>
      <c r="B53" s="13" t="s">
        <v>127</v>
      </c>
      <c r="C53" s="22">
        <v>964026253.44000006</v>
      </c>
      <c r="D53" s="23">
        <v>943858150.82000005</v>
      </c>
      <c r="E53" s="24">
        <f t="shared" si="0"/>
        <v>1.1080668519891383</v>
      </c>
      <c r="F53" s="24">
        <f t="shared" si="1"/>
        <v>97.907930147334383</v>
      </c>
      <c r="G53" s="32">
        <v>837451830.49000001</v>
      </c>
      <c r="H53" s="24">
        <f t="shared" si="2"/>
        <v>112.70596307225705</v>
      </c>
    </row>
    <row r="54" spans="1:8" s="1" customFormat="1" ht="27" customHeight="1" x14ac:dyDescent="0.25">
      <c r="A54" s="26" t="s">
        <v>51</v>
      </c>
      <c r="B54" s="27" t="s">
        <v>128</v>
      </c>
      <c r="C54" s="28">
        <v>10409014035.040001</v>
      </c>
      <c r="D54" s="29">
        <v>10154478247.799999</v>
      </c>
      <c r="E54" s="30">
        <f t="shared" si="0"/>
        <v>11.921114137602787</v>
      </c>
      <c r="F54" s="30">
        <f t="shared" si="1"/>
        <v>97.554659966994421</v>
      </c>
      <c r="G54" s="34">
        <f>SUM(G55:G60)</f>
        <v>10552197412.880001</v>
      </c>
      <c r="H54" s="30">
        <f t="shared" si="2"/>
        <v>96.230935135893631</v>
      </c>
    </row>
    <row r="55" spans="1:8" x14ac:dyDescent="0.25">
      <c r="A55" s="19" t="s">
        <v>52</v>
      </c>
      <c r="B55" s="13" t="s">
        <v>129</v>
      </c>
      <c r="C55" s="22">
        <v>3197697920</v>
      </c>
      <c r="D55" s="23">
        <v>3113149419.27</v>
      </c>
      <c r="E55" s="24">
        <f t="shared" si="0"/>
        <v>3.6547628198002182</v>
      </c>
      <c r="F55" s="24">
        <f t="shared" si="1"/>
        <v>97.355957227817186</v>
      </c>
      <c r="G55" s="32">
        <v>3756261838.71</v>
      </c>
      <c r="H55" s="24">
        <f t="shared" si="2"/>
        <v>82.878924658221848</v>
      </c>
    </row>
    <row r="56" spans="1:8" x14ac:dyDescent="0.25">
      <c r="A56" s="19" t="s">
        <v>53</v>
      </c>
      <c r="B56" s="13" t="s">
        <v>130</v>
      </c>
      <c r="C56" s="22">
        <v>753782000</v>
      </c>
      <c r="D56" s="23">
        <v>748593155.36000001</v>
      </c>
      <c r="E56" s="24">
        <f t="shared" si="0"/>
        <v>0.87883042633019604</v>
      </c>
      <c r="F56" s="24">
        <f t="shared" si="1"/>
        <v>99.311625292193241</v>
      </c>
      <c r="G56" s="32">
        <v>881805343.99000001</v>
      </c>
      <c r="H56" s="24">
        <f t="shared" si="2"/>
        <v>84.893243215419815</v>
      </c>
    </row>
    <row r="57" spans="1:8" x14ac:dyDescent="0.25">
      <c r="A57" s="19" t="s">
        <v>54</v>
      </c>
      <c r="B57" s="13" t="s">
        <v>131</v>
      </c>
      <c r="C57" s="22">
        <v>26304000</v>
      </c>
      <c r="D57" s="23">
        <v>24884810.84</v>
      </c>
      <c r="E57" s="24">
        <f t="shared" si="0"/>
        <v>2.9214171627239074E-2</v>
      </c>
      <c r="F57" s="24">
        <f t="shared" si="1"/>
        <v>94.604664081508517</v>
      </c>
      <c r="G57" s="32">
        <v>27481400.579999998</v>
      </c>
      <c r="H57" s="24">
        <f t="shared" si="2"/>
        <v>90.551465044726626</v>
      </c>
    </row>
    <row r="58" spans="1:8" x14ac:dyDescent="0.25">
      <c r="A58" s="19" t="s">
        <v>55</v>
      </c>
      <c r="B58" s="13" t="s">
        <v>132</v>
      </c>
      <c r="C58" s="22">
        <v>208076000</v>
      </c>
      <c r="D58" s="23">
        <v>198339935.53</v>
      </c>
      <c r="E58" s="24">
        <f t="shared" si="0"/>
        <v>0.2328463316182858</v>
      </c>
      <c r="F58" s="24">
        <f t="shared" si="1"/>
        <v>95.320909441742444</v>
      </c>
      <c r="G58" s="32">
        <v>178531441.78</v>
      </c>
      <c r="H58" s="24">
        <f t="shared" si="2"/>
        <v>111.0952410132942</v>
      </c>
    </row>
    <row r="59" spans="1:8" ht="38.25" x14ac:dyDescent="0.25">
      <c r="A59" s="19" t="s">
        <v>56</v>
      </c>
      <c r="B59" s="13" t="s">
        <v>133</v>
      </c>
      <c r="C59" s="22">
        <v>232085000</v>
      </c>
      <c r="D59" s="23">
        <v>222494995.08000001</v>
      </c>
      <c r="E59" s="24">
        <f t="shared" si="0"/>
        <v>0.26120379271763167</v>
      </c>
      <c r="F59" s="24">
        <f t="shared" si="1"/>
        <v>95.867891108860988</v>
      </c>
      <c r="G59" s="32">
        <v>196432708.00999999</v>
      </c>
      <c r="H59" s="24">
        <f t="shared" si="2"/>
        <v>113.26779401151119</v>
      </c>
    </row>
    <row r="60" spans="1:8" ht="25.5" x14ac:dyDescent="0.25">
      <c r="A60" s="19" t="s">
        <v>57</v>
      </c>
      <c r="B60" s="13" t="s">
        <v>134</v>
      </c>
      <c r="C60" s="22">
        <v>5991069115.04</v>
      </c>
      <c r="D60" s="23">
        <v>5847015931.7200003</v>
      </c>
      <c r="E60" s="24">
        <f t="shared" si="0"/>
        <v>6.8642565955092172</v>
      </c>
      <c r="F60" s="24">
        <f t="shared" si="1"/>
        <v>97.595534610702984</v>
      </c>
      <c r="G60" s="32">
        <v>5511684679.8100004</v>
      </c>
      <c r="H60" s="24">
        <f t="shared" si="2"/>
        <v>106.08400645883029</v>
      </c>
    </row>
    <row r="61" spans="1:8" s="1" customFormat="1" ht="25.5" customHeight="1" x14ac:dyDescent="0.25">
      <c r="A61" s="26" t="s">
        <v>58</v>
      </c>
      <c r="B61" s="27" t="s">
        <v>135</v>
      </c>
      <c r="C61" s="28">
        <v>10605065721.280001</v>
      </c>
      <c r="D61" s="29">
        <v>10025332287.73</v>
      </c>
      <c r="E61" s="30">
        <f t="shared" si="0"/>
        <v>11.769499875123243</v>
      </c>
      <c r="F61" s="30">
        <f t="shared" si="1"/>
        <v>94.533429129187624</v>
      </c>
      <c r="G61" s="31">
        <f>SUM(G62:G66)</f>
        <v>9454384878.3899994</v>
      </c>
      <c r="H61" s="30">
        <f t="shared" si="2"/>
        <v>106.03896939551321</v>
      </c>
    </row>
    <row r="62" spans="1:8" x14ac:dyDescent="0.25">
      <c r="A62" s="19" t="s">
        <v>59</v>
      </c>
      <c r="B62" s="13" t="s">
        <v>136</v>
      </c>
      <c r="C62" s="22">
        <v>185781086.66</v>
      </c>
      <c r="D62" s="23">
        <v>183997450.72999999</v>
      </c>
      <c r="E62" s="24">
        <f t="shared" si="0"/>
        <v>0.2160085981429419</v>
      </c>
      <c r="F62" s="24">
        <f t="shared" si="1"/>
        <v>99.039925989202416</v>
      </c>
      <c r="G62" s="32">
        <v>157086836.59</v>
      </c>
      <c r="H62" s="24">
        <f t="shared" si="2"/>
        <v>117.13104339241185</v>
      </c>
    </row>
    <row r="63" spans="1:8" x14ac:dyDescent="0.25">
      <c r="A63" s="19" t="s">
        <v>60</v>
      </c>
      <c r="B63" s="13" t="s">
        <v>137</v>
      </c>
      <c r="C63" s="22">
        <v>1758944684.01</v>
      </c>
      <c r="D63" s="23">
        <v>1687465822.52</v>
      </c>
      <c r="E63" s="24">
        <f t="shared" si="0"/>
        <v>1.9810444399664735</v>
      </c>
      <c r="F63" s="24">
        <f t="shared" si="1"/>
        <v>95.936264389676879</v>
      </c>
      <c r="G63" s="32">
        <v>1701354276.98</v>
      </c>
      <c r="H63" s="24">
        <f t="shared" si="2"/>
        <v>99.183682396552186</v>
      </c>
    </row>
    <row r="64" spans="1:8" x14ac:dyDescent="0.25">
      <c r="A64" s="19" t="s">
        <v>61</v>
      </c>
      <c r="B64" s="13" t="s">
        <v>138</v>
      </c>
      <c r="C64" s="22">
        <v>6487948435.71</v>
      </c>
      <c r="D64" s="23">
        <v>6099619124.7299995</v>
      </c>
      <c r="E64" s="24">
        <f t="shared" si="0"/>
        <v>7.1608066911330388</v>
      </c>
      <c r="F64" s="24">
        <f t="shared" si="1"/>
        <v>94.014605466920543</v>
      </c>
      <c r="G64" s="32">
        <v>5705357363.3699999</v>
      </c>
      <c r="H64" s="24">
        <f t="shared" si="2"/>
        <v>106.91037802279084</v>
      </c>
    </row>
    <row r="65" spans="1:8" x14ac:dyDescent="0.25">
      <c r="A65" s="19" t="s">
        <v>62</v>
      </c>
      <c r="B65" s="13" t="s">
        <v>139</v>
      </c>
      <c r="C65" s="22">
        <v>1741814333.5899999</v>
      </c>
      <c r="D65" s="23">
        <v>1635093277.97</v>
      </c>
      <c r="E65" s="24">
        <f t="shared" si="0"/>
        <v>1.9195603276348034</v>
      </c>
      <c r="F65" s="24">
        <f t="shared" si="1"/>
        <v>93.872994752544017</v>
      </c>
      <c r="G65" s="32">
        <v>1435683650.52</v>
      </c>
      <c r="H65" s="24">
        <f t="shared" si="2"/>
        <v>113.88952415650722</v>
      </c>
    </row>
    <row r="66" spans="1:8" ht="25.5" x14ac:dyDescent="0.25">
      <c r="A66" s="19" t="s">
        <v>63</v>
      </c>
      <c r="B66" s="13" t="s">
        <v>140</v>
      </c>
      <c r="C66" s="22">
        <v>430577181.31</v>
      </c>
      <c r="D66" s="23">
        <v>419156611.77999997</v>
      </c>
      <c r="E66" s="24">
        <f t="shared" si="0"/>
        <v>0.49207981824598584</v>
      </c>
      <c r="F66" s="24">
        <f t="shared" si="1"/>
        <v>97.347613848171477</v>
      </c>
      <c r="G66" s="32">
        <v>454902750.93000001</v>
      </c>
      <c r="H66" s="24">
        <f t="shared" si="2"/>
        <v>92.142026163411657</v>
      </c>
    </row>
    <row r="67" spans="1:8" s="1" customFormat="1" ht="25.5" customHeight="1" x14ac:dyDescent="0.25">
      <c r="A67" s="26" t="s">
        <v>64</v>
      </c>
      <c r="B67" s="27" t="s">
        <v>141</v>
      </c>
      <c r="C67" s="28">
        <v>1090212435.5799999</v>
      </c>
      <c r="D67" s="29">
        <v>1042566121.22</v>
      </c>
      <c r="E67" s="30">
        <f t="shared" si="0"/>
        <v>1.2239476439623207</v>
      </c>
      <c r="F67" s="30">
        <f t="shared" si="1"/>
        <v>95.629630262412874</v>
      </c>
      <c r="G67" s="31">
        <f>SUM(G68:G71)</f>
        <v>941004594.23000002</v>
      </c>
      <c r="H67" s="30">
        <f t="shared" si="2"/>
        <v>110.79288322424242</v>
      </c>
    </row>
    <row r="68" spans="1:8" x14ac:dyDescent="0.25">
      <c r="A68" s="19" t="s">
        <v>65</v>
      </c>
      <c r="B68" s="13" t="s">
        <v>142</v>
      </c>
      <c r="C68" s="22">
        <v>161711618.53</v>
      </c>
      <c r="D68" s="23">
        <v>160114129.24000001</v>
      </c>
      <c r="E68" s="24">
        <f t="shared" si="0"/>
        <v>0.1879701510145495</v>
      </c>
      <c r="F68" s="24">
        <f t="shared" si="1"/>
        <v>99.012136972889408</v>
      </c>
      <c r="G68" s="32">
        <v>157162597.69</v>
      </c>
      <c r="H68" s="24">
        <f t="shared" si="2"/>
        <v>101.87801143107971</v>
      </c>
    </row>
    <row r="69" spans="1:8" x14ac:dyDescent="0.25">
      <c r="A69" s="19" t="s">
        <v>66</v>
      </c>
      <c r="B69" s="13" t="s">
        <v>143</v>
      </c>
      <c r="C69" s="22">
        <v>648282669.39999998</v>
      </c>
      <c r="D69" s="23">
        <v>629191918.74000001</v>
      </c>
      <c r="E69" s="24">
        <f t="shared" si="0"/>
        <v>0.73865623567433236</v>
      </c>
      <c r="F69" s="24">
        <f t="shared" si="1"/>
        <v>97.055181086721191</v>
      </c>
      <c r="G69" s="32">
        <v>478862320.86000001</v>
      </c>
      <c r="H69" s="24">
        <f t="shared" si="2"/>
        <v>131.39307298390477</v>
      </c>
    </row>
    <row r="70" spans="1:8" x14ac:dyDescent="0.25">
      <c r="A70" s="19" t="s">
        <v>67</v>
      </c>
      <c r="B70" s="13" t="s">
        <v>144</v>
      </c>
      <c r="C70" s="22">
        <v>38385700</v>
      </c>
      <c r="D70" s="23">
        <v>37416602.299999997</v>
      </c>
      <c r="E70" s="24">
        <f t="shared" si="0"/>
        <v>4.3926194509917686E-2</v>
      </c>
      <c r="F70" s="24">
        <f t="shared" si="1"/>
        <v>97.475367910445812</v>
      </c>
      <c r="G70" s="32">
        <v>24052614.98</v>
      </c>
      <c r="H70" s="24">
        <f t="shared" si="2"/>
        <v>155.56147359076047</v>
      </c>
    </row>
    <row r="71" spans="1:8" ht="25.5" x14ac:dyDescent="0.25">
      <c r="A71" s="19" t="s">
        <v>68</v>
      </c>
      <c r="B71" s="13" t="s">
        <v>145</v>
      </c>
      <c r="C71" s="22">
        <v>241832447.65000001</v>
      </c>
      <c r="D71" s="23">
        <v>215843470.94</v>
      </c>
      <c r="E71" s="24">
        <f t="shared" si="0"/>
        <v>0.25339506276352108</v>
      </c>
      <c r="F71" s="24">
        <f t="shared" si="1"/>
        <v>89.253312794644728</v>
      </c>
      <c r="G71" s="32">
        <v>280927060.69999999</v>
      </c>
      <c r="H71" s="24">
        <f t="shared" ref="H71:H77" si="3">D71/G71*100</f>
        <v>76.832566575171526</v>
      </c>
    </row>
    <row r="72" spans="1:8" s="1" customFormat="1" ht="24.75" customHeight="1" x14ac:dyDescent="0.25">
      <c r="A72" s="26" t="s">
        <v>69</v>
      </c>
      <c r="B72" s="27" t="s">
        <v>146</v>
      </c>
      <c r="C72" s="28">
        <v>247414431.09999999</v>
      </c>
      <c r="D72" s="29">
        <v>246355921.88999999</v>
      </c>
      <c r="E72" s="30">
        <f t="shared" ref="E72:E77" si="4">D72/$D$5*100</f>
        <v>0.28921594902833359</v>
      </c>
      <c r="F72" s="30">
        <f t="shared" ref="F72:F77" si="5">D72/C72*100</f>
        <v>99.572171596744013</v>
      </c>
      <c r="G72" s="31">
        <f>SUM(G73:G75)</f>
        <v>231580624.50999999</v>
      </c>
      <c r="H72" s="30">
        <f t="shared" si="3"/>
        <v>106.38019584378571</v>
      </c>
    </row>
    <row r="73" spans="1:8" x14ac:dyDescent="0.25">
      <c r="A73" s="19" t="s">
        <v>70</v>
      </c>
      <c r="B73" s="13" t="s">
        <v>147</v>
      </c>
      <c r="C73" s="22">
        <v>152524208.69999999</v>
      </c>
      <c r="D73" s="23">
        <v>152250339.12</v>
      </c>
      <c r="E73" s="24">
        <f t="shared" si="4"/>
        <v>0.17873824984867881</v>
      </c>
      <c r="F73" s="24">
        <f t="shared" si="5"/>
        <v>99.820441894218476</v>
      </c>
      <c r="G73" s="32">
        <v>126685190.16</v>
      </c>
      <c r="H73" s="24">
        <f t="shared" si="3"/>
        <v>120.18006124292184</v>
      </c>
    </row>
    <row r="74" spans="1:8" x14ac:dyDescent="0.25">
      <c r="A74" s="19" t="s">
        <v>71</v>
      </c>
      <c r="B74" s="13" t="s">
        <v>148</v>
      </c>
      <c r="C74" s="22">
        <v>81499222.400000006</v>
      </c>
      <c r="D74" s="23">
        <v>80768274.769999996</v>
      </c>
      <c r="E74" s="24">
        <f t="shared" si="4"/>
        <v>9.4820019181097517E-2</v>
      </c>
      <c r="F74" s="24">
        <f t="shared" si="5"/>
        <v>99.103123185136042</v>
      </c>
      <c r="G74" s="32">
        <v>75949442.430000007</v>
      </c>
      <c r="H74" s="24">
        <f t="shared" si="3"/>
        <v>106.34478962033373</v>
      </c>
    </row>
    <row r="75" spans="1:8" ht="25.5" x14ac:dyDescent="0.25">
      <c r="A75" s="19" t="s">
        <v>72</v>
      </c>
      <c r="B75" s="13" t="s">
        <v>149</v>
      </c>
      <c r="C75" s="22">
        <v>13391000</v>
      </c>
      <c r="D75" s="23">
        <v>13337308</v>
      </c>
      <c r="E75" s="24">
        <f t="shared" si="4"/>
        <v>1.5657679998557255E-2</v>
      </c>
      <c r="F75" s="24">
        <f t="shared" si="5"/>
        <v>99.599044134119936</v>
      </c>
      <c r="G75" s="32">
        <v>28945991.920000002</v>
      </c>
      <c r="H75" s="24">
        <f t="shared" si="3"/>
        <v>46.076527751618329</v>
      </c>
    </row>
    <row r="76" spans="1:8" s="1" customFormat="1" ht="32.25" customHeight="1" x14ac:dyDescent="0.25">
      <c r="A76" s="26" t="s">
        <v>73</v>
      </c>
      <c r="B76" s="27" t="s">
        <v>150</v>
      </c>
      <c r="C76" s="28">
        <v>3354115354.5700002</v>
      </c>
      <c r="D76" s="29">
        <v>2365052305.0599999</v>
      </c>
      <c r="E76" s="30">
        <f t="shared" si="4"/>
        <v>2.7765147338938028</v>
      </c>
      <c r="F76" s="30">
        <f t="shared" si="5"/>
        <v>70.511954868743658</v>
      </c>
      <c r="G76" s="31">
        <f>SUM(G77)</f>
        <v>2287208825.5</v>
      </c>
      <c r="H76" s="30">
        <f t="shared" si="3"/>
        <v>103.40342686212671</v>
      </c>
    </row>
    <row r="77" spans="1:8" ht="25.5" x14ac:dyDescent="0.25">
      <c r="A77" s="19" t="s">
        <v>74</v>
      </c>
      <c r="B77" s="13" t="s">
        <v>151</v>
      </c>
      <c r="C77" s="22">
        <v>3354115354.5700002</v>
      </c>
      <c r="D77" s="23">
        <v>2365052305.0599999</v>
      </c>
      <c r="E77" s="24">
        <f t="shared" si="4"/>
        <v>2.7765147338938028</v>
      </c>
      <c r="F77" s="24">
        <f t="shared" si="5"/>
        <v>70.511954868743658</v>
      </c>
      <c r="G77" s="33">
        <v>2287208825.5</v>
      </c>
      <c r="H77" s="24">
        <f t="shared" si="3"/>
        <v>103.40342686212671</v>
      </c>
    </row>
    <row r="78" spans="1:8" ht="0" hidden="1" customHeight="1" x14ac:dyDescent="0.3">
      <c r="A78" s="4"/>
      <c r="B78" s="3"/>
      <c r="C78" s="5"/>
      <c r="D78" s="5"/>
    </row>
  </sheetData>
  <mergeCells count="2">
    <mergeCell ref="A2:C2"/>
    <mergeCell ref="A1:H1"/>
  </mergeCells>
  <pageMargins left="0.19685039370078741" right="0.19685039370078741" top="0.19685039370078741" bottom="0.47244094488188981" header="0.19685039370078741" footer="0.19685039370078741"/>
  <pageSetup paperSize="9" orientation="landscape" horizontalDpi="300" verticalDpi="300" r:id="rId1"/>
  <headerFooter alignWithMargins="0">
    <oddFooter>&amp;L&amp;"Arial,Regular"&amp;8 - 2 -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ЗА 2016 год</vt:lpstr>
      <vt:lpstr>'ЗА 2016 год'!Заголовки_для_печати</vt:lpstr>
    </vt:vector>
  </TitlesOfParts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Феофанова Жанна Александровна</dc:creator>
  <cp:lastModifiedBy>Чернышова Наталья Сергеевна</cp:lastModifiedBy>
  <cp:lastPrinted>2017-04-24T12:54:32Z</cp:lastPrinted>
  <dcterms:created xsi:type="dcterms:W3CDTF">2017-03-29T07:58:51Z</dcterms:created>
  <dcterms:modified xsi:type="dcterms:W3CDTF">2017-04-25T08:23:01Z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