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епартамент_Финансов\Сотрудники\502\НА САЙТ\Для Юры\"/>
    </mc:Choice>
  </mc:AlternateContent>
  <bookViews>
    <workbookView xWindow="600" yWindow="252" windowWidth="24348" windowHeight="122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52511"/>
</workbook>
</file>

<file path=xl/calcChain.xml><?xml version="1.0" encoding="utf-8"?>
<calcChain xmlns="http://schemas.openxmlformats.org/spreadsheetml/2006/main">
  <c r="C7" i="1" l="1"/>
  <c r="D11" i="1" l="1"/>
  <c r="C12" i="1" l="1"/>
  <c r="B12" i="1"/>
  <c r="E26" i="1" l="1"/>
  <c r="D26" i="1"/>
  <c r="E25" i="1"/>
  <c r="D25" i="1"/>
  <c r="E24" i="1"/>
  <c r="E23" i="1"/>
  <c r="E22" i="1"/>
  <c r="E21" i="1"/>
  <c r="B20" i="1"/>
  <c r="D19" i="1"/>
  <c r="E18" i="1"/>
  <c r="E17" i="1"/>
  <c r="D17" i="1"/>
  <c r="E16" i="1"/>
  <c r="D16" i="1"/>
  <c r="E15" i="1"/>
  <c r="E14" i="1"/>
  <c r="E13" i="1"/>
  <c r="D13" i="1"/>
  <c r="D12" i="1"/>
  <c r="E12" i="1"/>
  <c r="E11" i="1"/>
  <c r="B7" i="1"/>
  <c r="D9" i="1"/>
  <c r="D15" i="1"/>
  <c r="D24" i="1"/>
  <c r="E9" i="1"/>
  <c r="D18" i="1"/>
  <c r="D23" i="1"/>
  <c r="D14" i="1"/>
  <c r="B27" i="1" l="1"/>
  <c r="E20" i="1"/>
  <c r="E19" i="1"/>
  <c r="E7" i="1" s="1"/>
  <c r="C20" i="1"/>
  <c r="D22" i="1"/>
  <c r="D7" i="1"/>
  <c r="D21" i="1"/>
  <c r="C27" i="1" l="1"/>
  <c r="D20" i="1"/>
  <c r="D27" i="1" l="1"/>
  <c r="E27" i="1"/>
</calcChain>
</file>

<file path=xl/sharedStrings.xml><?xml version="1.0" encoding="utf-8"?>
<sst xmlns="http://schemas.openxmlformats.org/spreadsheetml/2006/main" count="29" uniqueCount="28">
  <si>
    <t>(тыс. рублей)</t>
  </si>
  <si>
    <t>Наименование показателей</t>
  </si>
  <si>
    <t>Темп, (%)</t>
  </si>
  <si>
    <t>Отклонения      (+,-)</t>
  </si>
  <si>
    <t xml:space="preserve"> НАЛОГОВЫЕ ДОХОДЫ - всего</t>
  </si>
  <si>
    <t>в том числе:</t>
  </si>
  <si>
    <t>Налог на прибыль организаций</t>
  </si>
  <si>
    <t>организации горно-металлургического комплекса</t>
  </si>
  <si>
    <t>прочие организации</t>
  </si>
  <si>
    <t xml:space="preserve">Акцизы </t>
  </si>
  <si>
    <t>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</si>
  <si>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</si>
  <si>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</si>
  <si>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Прочие налоги и сборы</t>
  </si>
  <si>
    <t xml:space="preserve"> НЕНАЛОГОВЫЕ ДОХОДЫ - всего</t>
  </si>
  <si>
    <t>Дивиденды по акциям и доходы от прочих форм участия в капитале, находящихся в собственности субъектов РФ</t>
  </si>
  <si>
    <t>Арендная плата и поступления от продажи права на заключение договоров аренды земельных участков</t>
  </si>
  <si>
    <t>Доходы от сдачи в аренду имущества, находящегося в оперативном управлении органов государственной власти субъектов РФ</t>
  </si>
  <si>
    <t>Доходы от перечисления части прибыли государственных унитарных предприятий субъектов РФ</t>
  </si>
  <si>
    <t>Плата за негативное воздействие на окружающую среду</t>
  </si>
  <si>
    <t>Прочие неналоговые доходы</t>
  </si>
  <si>
    <t xml:space="preserve">ИТОГО  ДОХОДОВ </t>
  </si>
  <si>
    <t xml:space="preserve"> </t>
  </si>
  <si>
    <t xml:space="preserve">Налог на доходы физических лиц </t>
  </si>
  <si>
    <t xml:space="preserve">Налог на добычу полезных ископаемых </t>
  </si>
  <si>
    <t xml:space="preserve"> Динамика доходов областного бюджета на 1 июля 2016 года по сравнению                                                                                             с соответствующим периодом 2015 года</t>
  </si>
  <si>
    <t>Факт на 1.07.2015 года</t>
  </si>
  <si>
    <t>Факт на 1.07.2016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</si>
</sst>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[$-10419]###\ ###\ ###\ ###\ ##0.00"/>
  </numFmts>
  <fonts count="9" x14ac:knownFonts="1">
    <font>
      <sz val="12"/>
      <color theme="1"/>
      <name val="Times New Roman"/>
      <family val="2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7">
    <xf numFmtId="0" fontId="0" fillId="0" borderId="0" xfId="0"/>
    <xf numFmtId="0" fontId="2" fillId="0" borderId="0" xfId="2" applyFont="1" applyBorder="1" applyAlignment="1" applyProtection="1">
      <alignment horizontal="center" vertical="center" wrapText="1"/>
      <protection locked="0"/>
    </xf>
    <xf numFmtId="14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Border="1" applyAlignment="1" applyProtection="1">
      <alignment horizontal="center" vertical="center" wrapText="1"/>
      <protection locked="0"/>
    </xf>
    <xf numFmtId="1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 applyProtection="1">
      <alignment horizontal="center" vertical="center" wrapText="1"/>
      <protection locked="0"/>
    </xf>
    <xf numFmtId="1" fontId="3" fillId="0" borderId="1" xfId="2" applyNumberFormat="1" applyFont="1" applyBorder="1" applyAlignment="1" applyProtection="1">
      <alignment horizontal="center" vertical="center" wrapText="1"/>
      <protection locked="0"/>
    </xf>
    <xf numFmtId="0" fontId="2" fillId="3" borderId="1" xfId="2" applyFont="1" applyFill="1" applyBorder="1" applyAlignment="1" applyProtection="1">
      <alignment horizontal="left" vertical="center" wrapText="1"/>
      <protection locked="0"/>
    </xf>
    <xf numFmtId="3" fontId="2" fillId="3" borderId="1" xfId="2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2" applyFont="1" applyBorder="1" applyAlignment="1" applyProtection="1">
      <alignment horizontal="left" vertical="center" wrapText="1"/>
    </xf>
    <xf numFmtId="3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2" applyNumberFormat="1" applyFont="1" applyBorder="1" applyAlignment="1" applyProtection="1">
      <alignment horizontal="center" vertical="center" wrapText="1"/>
      <protection locked="0"/>
    </xf>
    <xf numFmtId="3" fontId="4" fillId="0" borderId="1" xfId="2" applyNumberFormat="1" applyFont="1" applyBorder="1" applyAlignment="1" applyProtection="1">
      <alignment horizontal="center" vertical="center" wrapText="1"/>
      <protection locked="0"/>
    </xf>
    <xf numFmtId="0" fontId="4" fillId="0" borderId="1" xfId="2" applyFont="1" applyBorder="1" applyAlignment="1" applyProtection="1">
      <alignment horizontal="left" vertical="center" wrapText="1"/>
      <protection locked="0"/>
    </xf>
    <xf numFmtId="3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2" applyFont="1" applyFill="1" applyBorder="1" applyAlignment="1" applyProtection="1">
      <alignment horizontal="left" vertical="center" wrapText="1"/>
      <protection locked="0"/>
    </xf>
    <xf numFmtId="3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2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2" applyNumberFormat="1" applyFont="1" applyBorder="1" applyAlignment="1" applyProtection="1">
      <alignment horizontal="center" vertical="center" wrapText="1"/>
      <protection locked="0"/>
    </xf>
    <xf numFmtId="3" fontId="5" fillId="2" borderId="1" xfId="2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2" applyNumberFormat="1" applyFont="1" applyBorder="1" applyAlignment="1" applyProtection="1">
      <alignment horizontal="center" vertical="center" wrapText="1"/>
      <protection locked="0"/>
    </xf>
    <xf numFmtId="0" fontId="4" fillId="2" borderId="1" xfId="2" applyFont="1" applyFill="1" applyBorder="1" applyAlignment="1" applyProtection="1">
      <alignment horizontal="left" vertical="center" wrapText="1"/>
      <protection locked="0"/>
    </xf>
    <xf numFmtId="0" fontId="4" fillId="2" borderId="1" xfId="2" applyFont="1" applyFill="1" applyBorder="1" applyAlignment="1" applyProtection="1">
      <alignment horizontal="left" vertical="center" wrapText="1"/>
    </xf>
    <xf numFmtId="0" fontId="2" fillId="0" borderId="0" xfId="2" applyFont="1" applyFill="1" applyBorder="1" applyAlignment="1" applyProtection="1">
      <alignment horizontal="left" vertical="center" wrapText="1"/>
      <protection locked="0"/>
    </xf>
    <xf numFmtId="3" fontId="2" fillId="0" borderId="0" xfId="2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Border="1" applyProtection="1">
      <protection locked="0"/>
    </xf>
    <xf numFmtId="0" fontId="4" fillId="0" borderId="0" xfId="2" applyFont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165" fontId="8" fillId="0" borderId="0" xfId="1" applyNumberFormat="1" applyFont="1" applyFill="1" applyBorder="1" applyAlignment="1">
      <alignment horizontal="right" vertical="center" wrapText="1" readingOrder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right" vertical="center" wrapText="1"/>
      <protection locked="0"/>
    </xf>
    <xf numFmtId="0" fontId="6" fillId="0" borderId="0" xfId="2" applyFont="1" applyBorder="1" applyAlignment="1" applyProtection="1">
      <alignment horizontal="left" vertical="center" wrapText="1"/>
      <protection locked="0"/>
    </xf>
    <xf numFmtId="0" fontId="4" fillId="0" borderId="0" xfId="2" applyFont="1" applyFill="1" applyBorder="1" applyAlignment="1" applyProtection="1">
      <alignment horizontal="left" vertical="center" wrapText="1"/>
      <protection locked="0"/>
    </xf>
  </cellXfs>
  <cellStyles count="3">
    <cellStyle name="Normal" xfId="1"/>
    <cellStyle name="Обычный" xfId="0" builtinId="0"/>
    <cellStyle name="Обычный_ПРАВИТЕЛЬСТВО-20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Normal="100" workbookViewId="0">
      <selection activeCell="B11" sqref="B11"/>
    </sheetView>
  </sheetViews>
  <sheetFormatPr defaultColWidth="9" defaultRowHeight="16.8" x14ac:dyDescent="0.3"/>
  <cols>
    <col min="1" max="1" width="55.09765625" style="1" customWidth="1"/>
    <col min="2" max="2" width="14.09765625" style="1" customWidth="1"/>
    <col min="3" max="3" width="13.69921875" style="1" customWidth="1"/>
    <col min="4" max="4" width="11.69921875" style="1" customWidth="1"/>
    <col min="5" max="5" width="14.09765625" style="1" customWidth="1"/>
    <col min="6" max="6" width="8.09765625" style="1" bestFit="1" customWidth="1"/>
    <col min="7" max="7" width="13" style="1" bestFit="1" customWidth="1"/>
    <col min="8" max="8" width="18.09765625" style="1" customWidth="1"/>
    <col min="9" max="16384" width="9" style="1"/>
  </cols>
  <sheetData>
    <row r="1" spans="1:9" ht="27.75" customHeight="1" x14ac:dyDescent="0.3"/>
    <row r="2" spans="1:9" ht="36" customHeight="1" x14ac:dyDescent="0.3">
      <c r="A2" s="43" t="s">
        <v>25</v>
      </c>
      <c r="B2" s="43"/>
      <c r="C2" s="43"/>
      <c r="D2" s="43"/>
      <c r="E2" s="43"/>
    </row>
    <row r="3" spans="1:9" ht="15" customHeight="1" x14ac:dyDescent="0.3">
      <c r="I3" s="2"/>
    </row>
    <row r="4" spans="1:9" x14ac:dyDescent="0.3">
      <c r="D4" s="44" t="s">
        <v>0</v>
      </c>
      <c r="E4" s="44"/>
    </row>
    <row r="5" spans="1:9" ht="59.25" customHeight="1" x14ac:dyDescent="0.3">
      <c r="A5" s="3" t="s">
        <v>1</v>
      </c>
      <c r="B5" s="4" t="s">
        <v>26</v>
      </c>
      <c r="C5" s="5" t="s">
        <v>27</v>
      </c>
      <c r="D5" s="6" t="s">
        <v>2</v>
      </c>
      <c r="E5" s="6" t="s">
        <v>3</v>
      </c>
    </row>
    <row r="6" spans="1:9" ht="18.75" customHeight="1" x14ac:dyDescent="0.3">
      <c r="A6" s="7">
        <v>1</v>
      </c>
      <c r="B6" s="8">
        <v>2</v>
      </c>
      <c r="C6" s="8">
        <v>3</v>
      </c>
      <c r="D6" s="7">
        <v>4</v>
      </c>
      <c r="E6" s="8">
        <v>5</v>
      </c>
    </row>
    <row r="7" spans="1:9" ht="24.75" customHeight="1" x14ac:dyDescent="0.3">
      <c r="A7" s="9" t="s">
        <v>4</v>
      </c>
      <c r="B7" s="10">
        <f>B9+B13+B14+B15+B16+B17+B18+B19</f>
        <v>18724982</v>
      </c>
      <c r="C7" s="10">
        <f>C9+C13+C14+C15+C16+C17+C18+C19</f>
        <v>19367489</v>
      </c>
      <c r="D7" s="11">
        <f>C7/B7*100</f>
        <v>103.43128233714725</v>
      </c>
      <c r="E7" s="10">
        <f>E9+E13+E14+E15+E16+E17+E18+E19</f>
        <v>642507</v>
      </c>
    </row>
    <row r="8" spans="1:9" x14ac:dyDescent="0.3">
      <c r="A8" s="12" t="s">
        <v>5</v>
      </c>
      <c r="B8" s="13"/>
      <c r="C8" s="13"/>
      <c r="D8" s="14"/>
      <c r="E8" s="15"/>
    </row>
    <row r="9" spans="1:9" ht="24" customHeight="1" x14ac:dyDescent="0.3">
      <c r="A9" s="16" t="s">
        <v>6</v>
      </c>
      <c r="B9" s="17">
        <v>6056610</v>
      </c>
      <c r="C9" s="17">
        <v>4957723</v>
      </c>
      <c r="D9" s="18">
        <f>C9/B9*100</f>
        <v>81.856401518341116</v>
      </c>
      <c r="E9" s="15">
        <f t="shared" ref="E9:E19" si="0">C9-B9</f>
        <v>-1098887</v>
      </c>
    </row>
    <row r="10" spans="1:9" ht="24" customHeight="1" x14ac:dyDescent="0.3">
      <c r="A10" s="19" t="s">
        <v>5</v>
      </c>
      <c r="B10" s="17"/>
      <c r="C10" s="20"/>
      <c r="D10" s="21"/>
      <c r="E10" s="22"/>
    </row>
    <row r="11" spans="1:9" ht="24" customHeight="1" x14ac:dyDescent="0.3">
      <c r="A11" s="19" t="s">
        <v>7</v>
      </c>
      <c r="B11" s="23">
        <v>892375</v>
      </c>
      <c r="C11" s="20">
        <v>598029</v>
      </c>
      <c r="D11" s="21">
        <f t="shared" ref="D11:D27" si="1">C11/B11*100</f>
        <v>67.015436335621231</v>
      </c>
      <c r="E11" s="22">
        <f t="shared" si="0"/>
        <v>-294346</v>
      </c>
    </row>
    <row r="12" spans="1:9" ht="24" customHeight="1" x14ac:dyDescent="0.3">
      <c r="A12" s="19" t="s">
        <v>8</v>
      </c>
      <c r="B12" s="23">
        <f>B9-B11</f>
        <v>5164235</v>
      </c>
      <c r="C12" s="23">
        <f>C9-C11</f>
        <v>4359694</v>
      </c>
      <c r="D12" s="21">
        <f t="shared" si="1"/>
        <v>84.420906484697156</v>
      </c>
      <c r="E12" s="22">
        <f t="shared" si="0"/>
        <v>-804541</v>
      </c>
    </row>
    <row r="13" spans="1:9" ht="22.5" customHeight="1" x14ac:dyDescent="0.3">
      <c r="A13" s="16" t="s">
        <v>23</v>
      </c>
      <c r="B13" s="17">
        <v>5888617</v>
      </c>
      <c r="C13" s="17">
        <v>6459017</v>
      </c>
      <c r="D13" s="18">
        <f t="shared" si="1"/>
        <v>109.68648495903197</v>
      </c>
      <c r="E13" s="15">
        <f>C13-B13</f>
        <v>570400</v>
      </c>
      <c r="G13" s="24"/>
    </row>
    <row r="14" spans="1:9" ht="24" customHeight="1" x14ac:dyDescent="0.3">
      <c r="A14" s="16" t="s">
        <v>9</v>
      </c>
      <c r="B14" s="17">
        <v>1860078</v>
      </c>
      <c r="C14" s="17">
        <v>3132763</v>
      </c>
      <c r="D14" s="18">
        <f t="shared" si="1"/>
        <v>168.42105546111509</v>
      </c>
      <c r="E14" s="15">
        <f t="shared" si="0"/>
        <v>1272685</v>
      </c>
    </row>
    <row r="15" spans="1:9" ht="40.5" customHeight="1" x14ac:dyDescent="0.3">
      <c r="A15" s="25" t="s">
        <v>10</v>
      </c>
      <c r="B15" s="17">
        <v>935451</v>
      </c>
      <c r="C15" s="17">
        <v>966839</v>
      </c>
      <c r="D15" s="18">
        <f t="shared" si="1"/>
        <v>103.35538686686957</v>
      </c>
      <c r="E15" s="15">
        <f t="shared" si="0"/>
        <v>31388</v>
      </c>
    </row>
    <row r="16" spans="1:9" ht="24.75" customHeight="1" x14ac:dyDescent="0.3">
      <c r="A16" s="16" t="s">
        <v>11</v>
      </c>
      <c r="B16" s="17">
        <v>3226716</v>
      </c>
      <c r="C16" s="17">
        <v>3202497</v>
      </c>
      <c r="D16" s="18">
        <f t="shared" si="1"/>
        <v>99.249422632794463</v>
      </c>
      <c r="E16" s="15">
        <f t="shared" si="0"/>
        <v>-24219</v>
      </c>
    </row>
    <row r="17" spans="1:8" ht="24.75" customHeight="1" x14ac:dyDescent="0.3">
      <c r="A17" s="16" t="s">
        <v>12</v>
      </c>
      <c r="B17" s="17">
        <v>370149</v>
      </c>
      <c r="C17" s="17">
        <v>300038</v>
      </c>
      <c r="D17" s="18">
        <f t="shared" si="1"/>
        <v>81.058708790243927</v>
      </c>
      <c r="E17" s="15">
        <f t="shared" si="0"/>
        <v>-70111</v>
      </c>
    </row>
    <row r="18" spans="1:8" ht="24.75" customHeight="1" x14ac:dyDescent="0.3">
      <c r="A18" s="16" t="s">
        <v>24</v>
      </c>
      <c r="B18" s="17">
        <v>348229</v>
      </c>
      <c r="C18" s="17">
        <v>310908</v>
      </c>
      <c r="D18" s="18">
        <f t="shared" si="1"/>
        <v>89.282627236674713</v>
      </c>
      <c r="E18" s="15">
        <f t="shared" si="0"/>
        <v>-37321</v>
      </c>
    </row>
    <row r="19" spans="1:8" ht="25.5" customHeight="1" x14ac:dyDescent="0.3">
      <c r="A19" s="25" t="s">
        <v>13</v>
      </c>
      <c r="B19" s="17">
        <v>39132</v>
      </c>
      <c r="C19" s="17">
        <v>37704</v>
      </c>
      <c r="D19" s="18">
        <f t="shared" si="1"/>
        <v>96.350812634161301</v>
      </c>
      <c r="E19" s="15">
        <f t="shared" si="0"/>
        <v>-1428</v>
      </c>
      <c r="G19" s="24"/>
      <c r="H19" s="24"/>
    </row>
    <row r="20" spans="1:8" ht="24.75" customHeight="1" x14ac:dyDescent="0.3">
      <c r="A20" s="9" t="s">
        <v>14</v>
      </c>
      <c r="B20" s="10">
        <f>B21+B22+B23+B24+B25+B26</f>
        <v>517666</v>
      </c>
      <c r="C20" s="10">
        <f>C21+C22+C23+C24+C25+C26</f>
        <v>582296</v>
      </c>
      <c r="D20" s="11">
        <f t="shared" si="1"/>
        <v>112.48488407583268</v>
      </c>
      <c r="E20" s="10">
        <f>E21+E22+E23+E24+E25+E26</f>
        <v>64630</v>
      </c>
    </row>
    <row r="21" spans="1:8" ht="41.25" customHeight="1" x14ac:dyDescent="0.3">
      <c r="A21" s="16" t="s">
        <v>15</v>
      </c>
      <c r="B21" s="17">
        <v>6206</v>
      </c>
      <c r="C21" s="17">
        <v>5145</v>
      </c>
      <c r="D21" s="18">
        <f t="shared" si="1"/>
        <v>82.903641637125361</v>
      </c>
      <c r="E21" s="15">
        <f t="shared" ref="E21:E27" si="2">C21-B21</f>
        <v>-1061</v>
      </c>
    </row>
    <row r="22" spans="1:8" ht="49.5" customHeight="1" x14ac:dyDescent="0.3">
      <c r="A22" s="16" t="s">
        <v>16</v>
      </c>
      <c r="B22" s="17">
        <v>132981</v>
      </c>
      <c r="C22" s="17">
        <v>90048</v>
      </c>
      <c r="D22" s="18">
        <f t="shared" si="1"/>
        <v>67.714936720283347</v>
      </c>
      <c r="E22" s="15">
        <f t="shared" si="2"/>
        <v>-42933</v>
      </c>
    </row>
    <row r="23" spans="1:8" ht="53.25" customHeight="1" x14ac:dyDescent="0.3">
      <c r="A23" s="26" t="s">
        <v>17</v>
      </c>
      <c r="B23" s="17">
        <v>13687</v>
      </c>
      <c r="C23" s="17">
        <v>14289</v>
      </c>
      <c r="D23" s="18">
        <f t="shared" si="1"/>
        <v>104.39833418572368</v>
      </c>
      <c r="E23" s="15">
        <f t="shared" si="2"/>
        <v>602</v>
      </c>
      <c r="G23" s="40"/>
    </row>
    <row r="24" spans="1:8" ht="40.5" customHeight="1" x14ac:dyDescent="0.3">
      <c r="A24" s="16" t="s">
        <v>18</v>
      </c>
      <c r="B24" s="17">
        <v>3680</v>
      </c>
      <c r="C24" s="17">
        <v>4627</v>
      </c>
      <c r="D24" s="18">
        <f t="shared" si="1"/>
        <v>125.73369565217392</v>
      </c>
      <c r="E24" s="15">
        <f t="shared" si="2"/>
        <v>947</v>
      </c>
    </row>
    <row r="25" spans="1:8" ht="30" customHeight="1" x14ac:dyDescent="0.3">
      <c r="A25" s="16" t="s">
        <v>19</v>
      </c>
      <c r="B25" s="17">
        <v>46134</v>
      </c>
      <c r="C25" s="17">
        <v>51287</v>
      </c>
      <c r="D25" s="18">
        <f t="shared" si="1"/>
        <v>111.16963627693241</v>
      </c>
      <c r="E25" s="15">
        <f t="shared" si="2"/>
        <v>5153</v>
      </c>
    </row>
    <row r="26" spans="1:8" ht="26.25" customHeight="1" x14ac:dyDescent="0.3">
      <c r="A26" s="26" t="s">
        <v>20</v>
      </c>
      <c r="B26" s="17">
        <v>314978</v>
      </c>
      <c r="C26" s="17">
        <v>416900</v>
      </c>
      <c r="D26" s="18">
        <f>IF(C26/B26*100&gt;200,"св.200",C26/B26*100)</f>
        <v>132.35845043145872</v>
      </c>
      <c r="E26" s="15">
        <f t="shared" si="2"/>
        <v>101922</v>
      </c>
    </row>
    <row r="27" spans="1:8" ht="24.75" customHeight="1" x14ac:dyDescent="0.3">
      <c r="A27" s="9" t="s">
        <v>21</v>
      </c>
      <c r="B27" s="10">
        <f>B20+B7</f>
        <v>19242648</v>
      </c>
      <c r="C27" s="10">
        <f>C20+C7</f>
        <v>19949785</v>
      </c>
      <c r="D27" s="11">
        <f t="shared" si="1"/>
        <v>103.67484246450904</v>
      </c>
      <c r="E27" s="10">
        <f t="shared" si="2"/>
        <v>707137</v>
      </c>
    </row>
    <row r="28" spans="1:8" ht="15" customHeight="1" x14ac:dyDescent="0.3">
      <c r="A28" s="27"/>
      <c r="B28" s="28"/>
      <c r="C28" s="28"/>
      <c r="D28" s="29"/>
      <c r="E28" s="28"/>
    </row>
    <row r="29" spans="1:8" s="30" customFormat="1" ht="13.5" customHeight="1" x14ac:dyDescent="0.3">
      <c r="A29" s="45"/>
      <c r="B29" s="45"/>
      <c r="C29" s="45"/>
      <c r="D29" s="45"/>
      <c r="E29" s="45"/>
      <c r="F29" s="30" t="s">
        <v>22</v>
      </c>
    </row>
    <row r="30" spans="1:8" ht="14.25" customHeight="1" x14ac:dyDescent="0.3">
      <c r="A30" s="46"/>
      <c r="B30" s="46"/>
      <c r="C30" s="46"/>
      <c r="D30" s="46"/>
      <c r="E30" s="46"/>
      <c r="F30" s="31"/>
    </row>
    <row r="31" spans="1:8" ht="47.25" customHeight="1" x14ac:dyDescent="0.3">
      <c r="A31" s="46"/>
      <c r="B31" s="46"/>
      <c r="C31" s="46"/>
      <c r="D31" s="46"/>
      <c r="E31" s="46"/>
      <c r="F31" s="31"/>
    </row>
    <row r="32" spans="1:8" ht="21" customHeight="1" x14ac:dyDescent="0.3">
      <c r="A32" s="32"/>
      <c r="B32" s="33"/>
      <c r="C32" s="34"/>
    </row>
    <row r="33" spans="1:5" x14ac:dyDescent="0.3">
      <c r="A33" s="35"/>
      <c r="B33" s="36"/>
      <c r="C33" s="41"/>
      <c r="D33" s="42"/>
      <c r="E33" s="37"/>
    </row>
    <row r="34" spans="1:5" ht="19.5" customHeight="1" x14ac:dyDescent="0.3">
      <c r="A34" s="33"/>
      <c r="B34" s="33"/>
      <c r="C34" s="34"/>
      <c r="E34" s="38"/>
    </row>
    <row r="35" spans="1:5" x14ac:dyDescent="0.3">
      <c r="A35" s="34"/>
      <c r="B35" s="34"/>
      <c r="C35" s="34"/>
    </row>
    <row r="36" spans="1:5" x14ac:dyDescent="0.3">
      <c r="A36" s="39"/>
      <c r="B36" s="39"/>
    </row>
  </sheetData>
  <mergeCells count="6">
    <mergeCell ref="C33:D33"/>
    <mergeCell ref="A2:E2"/>
    <mergeCell ref="D4:E4"/>
    <mergeCell ref="A29:E29"/>
    <mergeCell ref="A30:E30"/>
    <mergeCell ref="A31:E31"/>
  </mergeCells>
  <pageMargins left="0.31496062992125984" right="0.31496062992125984" top="0.35433070866141736" bottom="0.35433070866141736" header="0.31496062992125984" footer="0.31496062992125984"/>
  <pageSetup paperSize="9" scale="84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MultiDVD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Ширяева Елена Петровна</dc:creator>
  <cp:lastModifiedBy>Тесленко Ирина Николаевна</cp:lastModifiedBy>
  <cp:lastPrinted>2016-08-29T07:07:02Z</cp:lastPrinted>
  <dcterms:created xsi:type="dcterms:W3CDTF">2015-10-28T07:44:43Z</dcterms:created>
  <dcterms:modified xsi:type="dcterms:W3CDTF">2016-08-30T13:11:53Z</dcterms:modified>
</cp:coreProperties>
</file>