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48" windowWidth="11340" windowHeight="6036" activeTab="0"/>
  </bookViews>
  <sheets>
    <sheet name="на 01.05.2016 г. " sheetId="1" r:id="rId1"/>
  </sheets>
  <externalReferences>
    <externalReference r:id="rId4"/>
    <externalReference r:id="rId5"/>
  </externalReferences>
  <definedNames>
    <definedName name="_xlnm.Print_Area" localSheetId="0">'на 01.05.2016 г. '!$A$1:$H$46</definedName>
  </definedNames>
  <calcPr fullCalcOnLoad="1" fullPrecision="0"/>
</workbook>
</file>

<file path=xl/sharedStrings.xml><?xml version="1.0" encoding="utf-8"?>
<sst xmlns="http://schemas.openxmlformats.org/spreadsheetml/2006/main" count="50" uniqueCount="49">
  <si>
    <t>Налоги на совокупный доход</t>
  </si>
  <si>
    <t>Налоги на имущество</t>
  </si>
  <si>
    <t>ВСЕГО ДОХОДОВ</t>
  </si>
  <si>
    <t>РАСХОДЫ</t>
  </si>
  <si>
    <t>Жилищно-коммунальное хозяйство</t>
  </si>
  <si>
    <t>Образование</t>
  </si>
  <si>
    <t>Социальная политика</t>
  </si>
  <si>
    <t>ВСЕГО РАСХОДОВ</t>
  </si>
  <si>
    <t>ПРЕВЫШЕНИЕ ДОХОДОВ НАД РАСХОДАМИ (ДЕФИЦИТ, ПРОФИЦИТ)</t>
  </si>
  <si>
    <t>Наименование показателя</t>
  </si>
  <si>
    <t>ДОХОДЫ</t>
  </si>
  <si>
    <t>Налог на доходы физических лиц</t>
  </si>
  <si>
    <t>Налог на прибыль организаций</t>
  </si>
  <si>
    <t>Налоги на товары (работы, услуги) реализуемые на территории Российской Федерации</t>
  </si>
  <si>
    <t>Налоги, сборы и регулярные платежи за пользование природными ресурсами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</si>
  <si>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</si>
  <si>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</si>
  <si>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</si>
  <si>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</si>
  <si>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</si>
  <si>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</si>
  <si>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</si>
  <si>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Общегосударственные вопросы</t>
  </si>
  <si>
    <t>Национальная оборона</t>
  </si>
  <si>
    <t>Национальная безопасность и правоохранительная  деятельность</t>
  </si>
  <si>
    <t>Национальная экономика</t>
  </si>
  <si>
    <t>Охрана окружающей среды</t>
  </si>
  <si>
    <t>НАЛОГИ НА ПРИБЫЛЬ, ДОХОДЫ</t>
  </si>
  <si>
    <t>в т.ч. областной бюджет</t>
  </si>
  <si>
    <t>БЕЗВОЗМЕЗДНЫЕ ПОСТУПЛЕНИЯ, всего</t>
  </si>
  <si>
    <t>Задолженность и перерасчеты по отмененным налогам, сборам и иным обязательным платежам</t>
  </si>
  <si>
    <t>в т.ч.</t>
  </si>
  <si>
    <t>дотации на выравнивание уровня бюджетной обеспеченности</t>
  </si>
  <si>
    <t>субвенции бюджетам субъектов РФ и муниципальных образований</t>
  </si>
  <si>
    <t>Государственная пошлина</t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</si>
  <si>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</si>
  <si>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</si>
  <si>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</si>
  <si>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</si>
  <si>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Культура, кинематография</t>
  </si>
  <si>
    <t>(в тыс. рублей)</t>
  </si>
  <si>
    <t>Межбюджетные трансферты общего характера бюджетам субъектов Российской Федерации и муниципальных образований</t>
  </si>
  <si>
    <t>% исполнения областного бюджета</t>
  </si>
  <si>
    <t>(тыс.рублей)</t>
  </si>
  <si>
    <t xml:space="preserve">% исполнения </t>
  </si>
  <si>
    <t>Поступления (перечисления) по урегулированию расчетов между бюджетами бюджетной системы</t>
  </si>
  <si>
    <t>Назначено  на 2016 год</t>
  </si>
  <si>
    <t>Исполнение консолидированного бюджета Белгородской области на 01.05.2016 года</t>
  </si>
  <si>
    <t>Исполнено на 1.05.2016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</si>
</sst>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\+0.0"/>
    <numFmt numFmtId="167" formatCode="#,##0.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\+0"/>
    <numFmt numFmtId="175" formatCode="0\+"/>
    <numFmt numFmtId="176" formatCode="#,##0_ ;[Red]\-#,##0\ "/>
    <numFmt numFmtId="177" formatCode="[$-FC19]d\ mmmm\ yyyy\ &quot;г.&quot;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10419]#,##0.00"/>
    <numFmt numFmtId="184" formatCode="[$-10419]###\ ###\ ###\ ###\ ##0.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16"/>
      <name val="Times New Roman"/>
      <family val="1"/>
    </font>
    <font>
      <b/>
      <i/>
      <sz val="13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horizontal="right"/>
    </xf>
    <xf numFmtId="165" fontId="5" fillId="33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4" borderId="10" xfId="0" applyFont="1" applyFill="1" applyBorder="1" applyAlignment="1">
      <alignment vertical="center" wrapText="1"/>
    </xf>
    <xf numFmtId="3" fontId="8" fillId="4" borderId="10" xfId="0" applyNumberFormat="1" applyFont="1" applyFill="1" applyBorder="1" applyAlignment="1">
      <alignment horizontal="center" vertical="center" wrapText="1"/>
    </xf>
    <xf numFmtId="3" fontId="7" fillId="4" borderId="10" xfId="0" applyNumberFormat="1" applyFont="1" applyFill="1" applyBorder="1" applyAlignment="1">
      <alignment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165" fontId="5" fillId="4" borderId="10" xfId="0" applyNumberFormat="1" applyFont="1" applyFill="1" applyBorder="1" applyAlignment="1">
      <alignment horizontal="center" vertical="center" wrapText="1"/>
    </xf>
    <xf numFmtId="165" fontId="5" fillId="4" borderId="10" xfId="0" applyNumberFormat="1" applyFont="1" applyFill="1" applyBorder="1" applyAlignment="1">
      <alignment horizontal="center"/>
    </xf>
    <xf numFmtId="166" fontId="5" fillId="4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 horizontal="center"/>
    </xf>
    <xf numFmtId="3" fontId="12" fillId="4" borderId="10" xfId="0" applyNumberFormat="1" applyFont="1" applyFill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14" fillId="4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wrapText="1"/>
    </xf>
    <xf numFmtId="3" fontId="4" fillId="33" borderId="10" xfId="0" applyNumberFormat="1" applyFont="1" applyFill="1" applyBorder="1" applyAlignment="1">
      <alignment horizontal="center" vertical="center"/>
    </xf>
    <xf numFmtId="165" fontId="4" fillId="33" borderId="10" xfId="0" applyNumberFormat="1" applyFont="1" applyFill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3" fontId="15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11" fillId="4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/>
    </xf>
    <xf numFmtId="3" fontId="13" fillId="34" borderId="10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/>
    </xf>
    <xf numFmtId="3" fontId="4" fillId="34" borderId="10" xfId="0" applyNumberFormat="1" applyFont="1" applyFill="1" applyBorder="1" applyAlignment="1">
      <alignment horizontal="center"/>
    </xf>
    <xf numFmtId="3" fontId="15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3" fontId="12" fillId="34" borderId="10" xfId="0" applyNumberFormat="1" applyFont="1" applyFill="1" applyBorder="1" applyAlignment="1">
      <alignment horizontal="center"/>
    </xf>
    <xf numFmtId="3" fontId="4" fillId="4" borderId="10" xfId="0" applyNumberFormat="1" applyFont="1" applyFill="1" applyBorder="1" applyAlignment="1">
      <alignment horizontal="center"/>
    </xf>
    <xf numFmtId="3" fontId="17" fillId="34" borderId="10" xfId="0" applyNumberFormat="1" applyFont="1" applyFill="1" applyBorder="1" applyAlignment="1">
      <alignment horizontal="center"/>
    </xf>
    <xf numFmtId="167" fontId="4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165" fontId="4" fillId="34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404E\AppData\Local\Temp\6F31C397-9F8A-476C-8778-4F4A578F1F89\&#1054;&#1089;&#1085;&#1086;&#1074;&#1085;&#1086;&#1081;%20&#1073;&#1083;&#1072;&#1085;&#1082;%20&#1092;&#1086;&#1088;&#1084;&#1099;%2042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404E\Desktop\&#1060;&#1086;&#1088;&#1084;&#1072;%2042812%20(&#1048;&#1090;&#1086;&#1075;&#1080;%20&#1087;&#1086;%20&#1056;&#1079;%20+%20&#1042;&#1056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>
        <row r="22">
          <cell r="AD22">
            <v>3734349609.97</v>
          </cell>
          <cell r="AF22">
            <v>3734349609.97</v>
          </cell>
        </row>
        <row r="28">
          <cell r="AD28">
            <v>6706896266.21</v>
          </cell>
          <cell r="AF28">
            <v>4255271762.39</v>
          </cell>
        </row>
        <row r="33">
          <cell r="AD33">
            <v>2029419148.91</v>
          </cell>
          <cell r="AF33">
            <v>1877022155.9</v>
          </cell>
        </row>
        <row r="45">
          <cell r="AD45">
            <v>1266790100.77</v>
          </cell>
          <cell r="AF45">
            <v>803491812.15</v>
          </cell>
        </row>
        <row r="63">
          <cell r="AD63">
            <v>3755964208.99</v>
          </cell>
          <cell r="AF63">
            <v>2618563661.01</v>
          </cell>
        </row>
        <row r="84">
          <cell r="AD84">
            <v>209896396.79</v>
          </cell>
          <cell r="AF84">
            <v>209896396.79</v>
          </cell>
        </row>
        <row r="90">
          <cell r="AD90">
            <v>111787098.08</v>
          </cell>
          <cell r="AF90">
            <v>21739244.85</v>
          </cell>
        </row>
        <row r="116">
          <cell r="AD116">
            <v>71121.22</v>
          </cell>
          <cell r="AF116">
            <v>6343.35</v>
          </cell>
        </row>
        <row r="137">
          <cell r="AD137">
            <v>697483104.9</v>
          </cell>
          <cell r="AF137">
            <v>141268082.55</v>
          </cell>
        </row>
        <row r="180">
          <cell r="AD180">
            <v>120275505.38</v>
          </cell>
          <cell r="AF180">
            <v>50919764.61</v>
          </cell>
        </row>
        <row r="196">
          <cell r="AD196">
            <v>32234110.07</v>
          </cell>
          <cell r="AF196">
            <v>16574575.42</v>
          </cell>
        </row>
        <row r="218">
          <cell r="AD218">
            <v>130414244.46</v>
          </cell>
          <cell r="AF218">
            <v>17226308.95</v>
          </cell>
        </row>
        <row r="255">
          <cell r="AD255">
            <v>3469082.59</v>
          </cell>
          <cell r="AF255">
            <v>3269604.99</v>
          </cell>
        </row>
        <row r="260">
          <cell r="AD260">
            <v>251620105.75</v>
          </cell>
          <cell r="AF260">
            <v>191508533.53</v>
          </cell>
        </row>
        <row r="334">
          <cell r="AD334">
            <v>45794850.84</v>
          </cell>
          <cell r="AF334">
            <v>34218.83</v>
          </cell>
        </row>
        <row r="350">
          <cell r="AD350">
            <v>1128922.37</v>
          </cell>
        </row>
        <row r="356">
          <cell r="AD356">
            <v>7734186061.56</v>
          </cell>
          <cell r="AF356">
            <v>7768558474.87</v>
          </cell>
        </row>
        <row r="361">
          <cell r="AD361">
            <v>674874000</v>
          </cell>
          <cell r="AF361">
            <v>674842000</v>
          </cell>
        </row>
        <row r="468">
          <cell r="AD468">
            <v>1441679174.47</v>
          </cell>
          <cell r="AF468">
            <v>1441679174.47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0">
          <cell r="I20">
            <v>345512310.11</v>
          </cell>
        </row>
        <row r="69">
          <cell r="I69">
            <v>6390000</v>
          </cell>
        </row>
        <row r="84">
          <cell r="I84">
            <v>95779241.42</v>
          </cell>
        </row>
        <row r="122">
          <cell r="I122">
            <v>8479839530.1</v>
          </cell>
        </row>
        <row r="172">
          <cell r="I172">
            <v>105311524.92</v>
          </cell>
        </row>
        <row r="216">
          <cell r="I216">
            <v>23064282.86</v>
          </cell>
        </row>
        <row r="235">
          <cell r="I235">
            <v>4294301964.3</v>
          </cell>
        </row>
        <row r="289">
          <cell r="I289">
            <v>215512448.52</v>
          </cell>
        </row>
        <row r="336">
          <cell r="I336">
            <v>3082183948.81</v>
          </cell>
        </row>
        <row r="373">
          <cell r="I373">
            <v>3230060958.5</v>
          </cell>
        </row>
        <row r="425">
          <cell r="I425">
            <v>47232694.93</v>
          </cell>
        </row>
        <row r="465">
          <cell r="I465">
            <v>44170165</v>
          </cell>
        </row>
        <row r="484">
          <cell r="I484">
            <v>621651124.29</v>
          </cell>
        </row>
        <row r="488">
          <cell r="I488">
            <v>1192142000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65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42" sqref="N42"/>
    </sheetView>
  </sheetViews>
  <sheetFormatPr defaultColWidth="9.00390625" defaultRowHeight="12.75"/>
  <cols>
    <col min="1" max="1" width="2.875" style="0" customWidth="1"/>
    <col min="2" max="2" width="72.375" style="0" customWidth="1"/>
    <col min="3" max="3" width="18.375" style="0" customWidth="1"/>
    <col min="4" max="4" width="17.125" style="0" hidden="1" customWidth="1"/>
    <col min="5" max="5" width="17.625" style="0" customWidth="1"/>
    <col min="6" max="6" width="19.50390625" style="0" hidden="1" customWidth="1"/>
    <col min="7" max="7" width="13.50390625" style="0" customWidth="1"/>
    <col min="8" max="8" width="13.50390625" style="0" hidden="1" customWidth="1"/>
    <col min="9" max="9" width="19.50390625" style="0" hidden="1" customWidth="1"/>
    <col min="10" max="10" width="15.50390625" style="0" hidden="1" customWidth="1"/>
    <col min="11" max="11" width="21.75390625" style="0" hidden="1" customWidth="1"/>
    <col min="12" max="12" width="16.625" style="0" hidden="1" customWidth="1"/>
  </cols>
  <sheetData>
    <row r="1" spans="3:8" ht="5.25" customHeight="1">
      <c r="C1" s="54"/>
      <c r="D1" s="54"/>
      <c r="E1" s="54"/>
      <c r="F1" s="54"/>
      <c r="G1" s="54"/>
      <c r="H1" s="54"/>
    </row>
    <row r="2" spans="2:8" ht="23.25" customHeight="1">
      <c r="B2" s="55" t="s">
        <v>47</v>
      </c>
      <c r="C2" s="55"/>
      <c r="D2" s="55"/>
      <c r="E2" s="55"/>
      <c r="F2" s="55"/>
      <c r="G2" s="55"/>
      <c r="H2" s="55"/>
    </row>
    <row r="3" spans="2:8" ht="15" customHeight="1">
      <c r="B3" s="2"/>
      <c r="C3" s="2"/>
      <c r="D3" s="2"/>
      <c r="E3" s="2"/>
      <c r="F3" s="2"/>
      <c r="G3" s="1"/>
      <c r="H3" s="1"/>
    </row>
    <row r="4" spans="2:8" ht="14.25" customHeight="1">
      <c r="B4" s="3"/>
      <c r="C4" s="3"/>
      <c r="D4" s="3"/>
      <c r="E4" s="56" t="s">
        <v>43</v>
      </c>
      <c r="F4" s="56"/>
      <c r="G4" s="56"/>
      <c r="H4" s="15" t="s">
        <v>40</v>
      </c>
    </row>
    <row r="5" spans="2:8" ht="63" customHeight="1">
      <c r="B5" s="4" t="s">
        <v>9</v>
      </c>
      <c r="C5" s="4" t="s">
        <v>46</v>
      </c>
      <c r="D5" s="39" t="s">
        <v>28</v>
      </c>
      <c r="E5" s="40" t="s">
        <v>48</v>
      </c>
      <c r="F5" s="39" t="s">
        <v>28</v>
      </c>
      <c r="G5" s="26" t="s">
        <v>44</v>
      </c>
      <c r="H5" s="21" t="s">
        <v>42</v>
      </c>
    </row>
    <row r="6" spans="2:8" ht="18">
      <c r="B6" s="5" t="s">
        <v>10</v>
      </c>
      <c r="C6" s="6"/>
      <c r="D6" s="18"/>
      <c r="E6" s="14"/>
      <c r="F6" s="20"/>
      <c r="G6" s="11"/>
      <c r="H6" s="22"/>
    </row>
    <row r="7" spans="2:8" ht="18" hidden="1">
      <c r="B7" s="5" t="s">
        <v>27</v>
      </c>
      <c r="C7" s="7">
        <f>C8+C9</f>
        <v>35267445</v>
      </c>
      <c r="D7" s="19"/>
      <c r="E7" s="7">
        <f>E8+E9</f>
        <v>10441246</v>
      </c>
      <c r="F7" s="19"/>
      <c r="G7" s="12"/>
      <c r="H7" s="23"/>
    </row>
    <row r="8" spans="2:12" ht="17.25">
      <c r="B8" s="27" t="s">
        <v>12</v>
      </c>
      <c r="C8" s="28">
        <v>12852774</v>
      </c>
      <c r="D8" s="28">
        <v>12852774</v>
      </c>
      <c r="E8" s="28">
        <v>3734350</v>
      </c>
      <c r="F8" s="28">
        <v>3734350</v>
      </c>
      <c r="G8" s="30">
        <f aca="true" t="shared" si="0" ref="G8:H24">E8/C8*100</f>
        <v>29.1</v>
      </c>
      <c r="H8" s="24">
        <f>F8/D8*100</f>
        <v>29.1</v>
      </c>
      <c r="I8">
        <f>'[1]Лист1'!$AD$22</f>
        <v>3734349609.97</v>
      </c>
      <c r="J8" s="51">
        <f>I8/1000</f>
        <v>3734350</v>
      </c>
      <c r="K8">
        <f>'[1]Лист1'!$AF$22</f>
        <v>3734349609.97</v>
      </c>
      <c r="L8" s="52">
        <f>K8/1000</f>
        <v>3734350</v>
      </c>
    </row>
    <row r="9" spans="2:12" ht="17.25">
      <c r="B9" s="27" t="s">
        <v>11</v>
      </c>
      <c r="C9" s="28">
        <v>22414671</v>
      </c>
      <c r="D9" s="28">
        <v>14324963</v>
      </c>
      <c r="E9" s="28">
        <v>6706896</v>
      </c>
      <c r="F9" s="28">
        <v>4255272</v>
      </c>
      <c r="G9" s="30">
        <f t="shared" si="0"/>
        <v>29.9</v>
      </c>
      <c r="H9" s="24">
        <f t="shared" si="0"/>
        <v>29.7</v>
      </c>
      <c r="I9">
        <f>'[1]Лист1'!$AD$28</f>
        <v>6706896266.21</v>
      </c>
      <c r="J9" s="51">
        <f aca="true" t="shared" si="1" ref="J9:J27">I9/1000</f>
        <v>6706896</v>
      </c>
      <c r="K9">
        <f>'[1]Лист1'!$AF$28</f>
        <v>4255271762.39</v>
      </c>
      <c r="L9" s="52">
        <f aca="true" t="shared" si="2" ref="L9:L27">K9/1000</f>
        <v>4255272</v>
      </c>
    </row>
    <row r="10" spans="2:12" ht="34.5">
      <c r="B10" s="27" t="s">
        <v>13</v>
      </c>
      <c r="C10" s="28">
        <v>6176068</v>
      </c>
      <c r="D10" s="28">
        <v>5724925</v>
      </c>
      <c r="E10" s="28">
        <v>2029419</v>
      </c>
      <c r="F10" s="28">
        <v>1877022</v>
      </c>
      <c r="G10" s="30">
        <f t="shared" si="0"/>
        <v>32.9</v>
      </c>
      <c r="H10" s="24">
        <f t="shared" si="0"/>
        <v>32.8</v>
      </c>
      <c r="I10">
        <f>'[1]Лист1'!$AD$33</f>
        <v>2029419148.91</v>
      </c>
      <c r="J10" s="51">
        <f t="shared" si="1"/>
        <v>2029419</v>
      </c>
      <c r="K10">
        <f>'[1]Лист1'!$AF$33</f>
        <v>1877022155.9</v>
      </c>
      <c r="L10" s="52">
        <f t="shared" si="2"/>
        <v>1877022</v>
      </c>
    </row>
    <row r="11" spans="2:12" ht="17.25">
      <c r="B11" s="27" t="s">
        <v>0</v>
      </c>
      <c r="C11" s="28">
        <v>2814153</v>
      </c>
      <c r="D11" s="28">
        <v>1727179</v>
      </c>
      <c r="E11" s="28">
        <v>1266790</v>
      </c>
      <c r="F11" s="28">
        <v>803492</v>
      </c>
      <c r="G11" s="30">
        <f t="shared" si="0"/>
        <v>45</v>
      </c>
      <c r="H11" s="24">
        <f t="shared" si="0"/>
        <v>46.5</v>
      </c>
      <c r="I11">
        <f>'[1]Лист1'!$AD$45</f>
        <v>1266790100.77</v>
      </c>
      <c r="J11" s="51">
        <f t="shared" si="1"/>
        <v>1266790</v>
      </c>
      <c r="K11">
        <f>'[1]Лист1'!$AF$45</f>
        <v>803491812.15</v>
      </c>
      <c r="L11" s="52">
        <f t="shared" si="2"/>
        <v>803492</v>
      </c>
    </row>
    <row r="12" spans="2:12" ht="17.25">
      <c r="B12" s="27" t="s">
        <v>1</v>
      </c>
      <c r="C12" s="28">
        <v>12671628</v>
      </c>
      <c r="D12" s="28">
        <v>8700306</v>
      </c>
      <c r="E12" s="28">
        <v>3755964</v>
      </c>
      <c r="F12" s="28">
        <v>2618564</v>
      </c>
      <c r="G12" s="30">
        <f t="shared" si="0"/>
        <v>29.6</v>
      </c>
      <c r="H12" s="24">
        <f t="shared" si="0"/>
        <v>30.1</v>
      </c>
      <c r="I12">
        <f>'[1]Лист1'!$AD$63</f>
        <v>3755964208.99</v>
      </c>
      <c r="J12" s="51">
        <f t="shared" si="1"/>
        <v>3755964</v>
      </c>
      <c r="K12">
        <f>'[1]Лист1'!$AF$63</f>
        <v>2618563661.01</v>
      </c>
      <c r="L12" s="52">
        <f t="shared" si="2"/>
        <v>2618564</v>
      </c>
    </row>
    <row r="13" spans="2:12" ht="36.75" customHeight="1">
      <c r="B13" s="27" t="s">
        <v>14</v>
      </c>
      <c r="C13" s="28">
        <v>749869</v>
      </c>
      <c r="D13" s="28">
        <v>749869</v>
      </c>
      <c r="E13" s="28">
        <v>209897</v>
      </c>
      <c r="F13" s="28">
        <v>209896</v>
      </c>
      <c r="G13" s="30">
        <f t="shared" si="0"/>
        <v>28</v>
      </c>
      <c r="H13" s="24">
        <f t="shared" si="0"/>
        <v>28</v>
      </c>
      <c r="I13">
        <f>'[1]Лист1'!$AD$84</f>
        <v>209896396.79</v>
      </c>
      <c r="J13" s="51">
        <f t="shared" si="1"/>
        <v>209896</v>
      </c>
      <c r="K13">
        <f>'[1]Лист1'!$AF$84</f>
        <v>209896396.79</v>
      </c>
      <c r="L13" s="52">
        <f t="shared" si="2"/>
        <v>209896</v>
      </c>
    </row>
    <row r="14" spans="2:12" ht="22.5" customHeight="1">
      <c r="B14" s="27" t="s">
        <v>34</v>
      </c>
      <c r="C14" s="28">
        <v>333031</v>
      </c>
      <c r="D14" s="28">
        <v>48730</v>
      </c>
      <c r="E14" s="28">
        <v>111787</v>
      </c>
      <c r="F14" s="28">
        <v>21739</v>
      </c>
      <c r="G14" s="30">
        <f t="shared" si="0"/>
        <v>33.6</v>
      </c>
      <c r="H14" s="24">
        <f t="shared" si="0"/>
        <v>44.6</v>
      </c>
      <c r="I14">
        <f>'[1]Лист1'!$AD$90</f>
        <v>111787098.08</v>
      </c>
      <c r="J14" s="51">
        <f t="shared" si="1"/>
        <v>111787</v>
      </c>
      <c r="K14">
        <f>'[1]Лист1'!$AF$90</f>
        <v>21739244.85</v>
      </c>
      <c r="L14" s="52">
        <f t="shared" si="2"/>
        <v>21739</v>
      </c>
    </row>
    <row r="15" spans="2:12" ht="35.25">
      <c r="B15" s="27" t="s">
        <v>30</v>
      </c>
      <c r="C15" s="44">
        <v>0</v>
      </c>
      <c r="D15" s="47">
        <v>0</v>
      </c>
      <c r="E15" s="28">
        <v>71</v>
      </c>
      <c r="F15" s="48">
        <v>6</v>
      </c>
      <c r="G15" s="41"/>
      <c r="H15" s="24"/>
      <c r="I15">
        <f>'[1]Лист1'!$AD$116</f>
        <v>71121.22</v>
      </c>
      <c r="J15" s="51">
        <f t="shared" si="1"/>
        <v>71</v>
      </c>
      <c r="K15">
        <f>'[1]Лист1'!$AF$116</f>
        <v>6343.35</v>
      </c>
      <c r="L15" s="52">
        <f t="shared" si="2"/>
        <v>6</v>
      </c>
    </row>
    <row r="16" spans="2:12" ht="34.5">
      <c r="B16" s="27" t="s">
        <v>15</v>
      </c>
      <c r="C16" s="28">
        <v>3215806</v>
      </c>
      <c r="D16" s="28">
        <v>1532414</v>
      </c>
      <c r="E16" s="28">
        <v>697483</v>
      </c>
      <c r="F16" s="28">
        <v>141268</v>
      </c>
      <c r="G16" s="30">
        <f t="shared" si="0"/>
        <v>21.7</v>
      </c>
      <c r="H16" s="24">
        <f t="shared" si="0"/>
        <v>9.2</v>
      </c>
      <c r="I16" s="46">
        <f>'[1]Лист1'!$AD$137</f>
        <v>697483104.9</v>
      </c>
      <c r="J16" s="51">
        <f t="shared" si="1"/>
        <v>697483</v>
      </c>
      <c r="K16">
        <f>'[1]Лист1'!$AF$137</f>
        <v>141268082.55</v>
      </c>
      <c r="L16" s="52">
        <f t="shared" si="2"/>
        <v>141268</v>
      </c>
    </row>
    <row r="17" spans="2:12" ht="18.75" customHeight="1">
      <c r="B17" s="27" t="s">
        <v>16</v>
      </c>
      <c r="C17" s="28">
        <v>162634</v>
      </c>
      <c r="D17" s="28">
        <v>54506</v>
      </c>
      <c r="E17" s="28">
        <v>120276</v>
      </c>
      <c r="F17" s="28">
        <v>50920</v>
      </c>
      <c r="G17" s="30">
        <f t="shared" si="0"/>
        <v>74</v>
      </c>
      <c r="H17" s="24">
        <f t="shared" si="0"/>
        <v>93.4</v>
      </c>
      <c r="I17" s="46">
        <f>'[1]Лист1'!$AD$180</f>
        <v>120275505.38</v>
      </c>
      <c r="J17" s="51">
        <f t="shared" si="1"/>
        <v>120276</v>
      </c>
      <c r="K17">
        <f>'[1]Лист1'!$AF$180</f>
        <v>50919764.61</v>
      </c>
      <c r="L17" s="52">
        <f t="shared" si="2"/>
        <v>50920</v>
      </c>
    </row>
    <row r="18" spans="2:12" ht="39" customHeight="1">
      <c r="B18" s="27" t="s">
        <v>17</v>
      </c>
      <c r="C18" s="44">
        <v>102454</v>
      </c>
      <c r="D18" s="48">
        <v>53541</v>
      </c>
      <c r="E18" s="44">
        <v>32234</v>
      </c>
      <c r="F18" s="48">
        <v>16574</v>
      </c>
      <c r="G18" s="30">
        <f t="shared" si="0"/>
        <v>31.5</v>
      </c>
      <c r="H18" s="24">
        <f t="shared" si="0"/>
        <v>31</v>
      </c>
      <c r="I18" s="46">
        <f>'[1]Лист1'!$AD$196</f>
        <v>32234110.07</v>
      </c>
      <c r="J18" s="51">
        <f t="shared" si="1"/>
        <v>32234</v>
      </c>
      <c r="K18">
        <f>'[1]Лист1'!$AF$196</f>
        <v>16574575.42</v>
      </c>
      <c r="L18" s="52">
        <f t="shared" si="2"/>
        <v>16575</v>
      </c>
    </row>
    <row r="19" spans="2:12" ht="34.5">
      <c r="B19" s="27" t="s">
        <v>18</v>
      </c>
      <c r="C19" s="44">
        <v>646333</v>
      </c>
      <c r="D19" s="48">
        <v>180530</v>
      </c>
      <c r="E19" s="28">
        <v>130414</v>
      </c>
      <c r="F19" s="48">
        <v>17226</v>
      </c>
      <c r="G19" s="30">
        <f t="shared" si="0"/>
        <v>20.2</v>
      </c>
      <c r="H19" s="24">
        <f t="shared" si="0"/>
        <v>9.5</v>
      </c>
      <c r="I19">
        <f>'[1]Лист1'!$AD$218</f>
        <v>130414244.46</v>
      </c>
      <c r="J19" s="51">
        <f t="shared" si="1"/>
        <v>130414</v>
      </c>
      <c r="K19">
        <f>'[1]Лист1'!$AF$218</f>
        <v>17226308.95</v>
      </c>
      <c r="L19" s="52">
        <f t="shared" si="2"/>
        <v>17226</v>
      </c>
    </row>
    <row r="20" spans="2:12" ht="17.25">
      <c r="B20" s="27" t="s">
        <v>19</v>
      </c>
      <c r="C20" s="44">
        <v>6505</v>
      </c>
      <c r="D20" s="48">
        <v>5653</v>
      </c>
      <c r="E20" s="28">
        <v>3469</v>
      </c>
      <c r="F20" s="48">
        <v>3270</v>
      </c>
      <c r="G20" s="30">
        <f t="shared" si="0"/>
        <v>53.3</v>
      </c>
      <c r="H20" s="24">
        <f t="shared" si="0"/>
        <v>57.8</v>
      </c>
      <c r="I20">
        <f>'[1]Лист1'!$AD$255</f>
        <v>3469082.59</v>
      </c>
      <c r="J20" s="51">
        <f t="shared" si="1"/>
        <v>3469</v>
      </c>
      <c r="K20">
        <f>'[1]Лист1'!$AF$255</f>
        <v>3269604.99</v>
      </c>
      <c r="L20" s="52">
        <f t="shared" si="2"/>
        <v>3270</v>
      </c>
    </row>
    <row r="21" spans="2:12" ht="17.25">
      <c r="B21" s="27" t="s">
        <v>20</v>
      </c>
      <c r="C21" s="44">
        <v>895771</v>
      </c>
      <c r="D21" s="48">
        <v>718869</v>
      </c>
      <c r="E21" s="28">
        <v>251620</v>
      </c>
      <c r="F21" s="48">
        <v>191509</v>
      </c>
      <c r="G21" s="30">
        <f t="shared" si="0"/>
        <v>28.1</v>
      </c>
      <c r="H21" s="24">
        <f t="shared" si="0"/>
        <v>26.6</v>
      </c>
      <c r="I21">
        <f>'[1]Лист1'!$AD$260</f>
        <v>251620105.75</v>
      </c>
      <c r="J21" s="51">
        <f t="shared" si="1"/>
        <v>251620</v>
      </c>
      <c r="K21">
        <f>'[1]Лист1'!$AF$260</f>
        <v>191508533.53</v>
      </c>
      <c r="L21" s="52">
        <f t="shared" si="2"/>
        <v>191509</v>
      </c>
    </row>
    <row r="22" spans="2:12" ht="18">
      <c r="B22" s="27" t="s">
        <v>21</v>
      </c>
      <c r="C22" s="42">
        <v>113714</v>
      </c>
      <c r="D22" s="29">
        <v>0</v>
      </c>
      <c r="E22" s="44">
        <v>45795</v>
      </c>
      <c r="F22" s="48">
        <v>34</v>
      </c>
      <c r="G22" s="30">
        <f t="shared" si="0"/>
        <v>40.3</v>
      </c>
      <c r="H22" s="24"/>
      <c r="I22">
        <f>'[1]Лист1'!$AD$334</f>
        <v>45794850.84</v>
      </c>
      <c r="J22" s="51">
        <f t="shared" si="1"/>
        <v>45795</v>
      </c>
      <c r="K22">
        <f>'[1]Лист1'!$AF$334</f>
        <v>34218.83</v>
      </c>
      <c r="L22" s="52">
        <f t="shared" si="2"/>
        <v>34</v>
      </c>
    </row>
    <row r="23" spans="2:12" ht="35.25">
      <c r="B23" s="27" t="s">
        <v>45</v>
      </c>
      <c r="C23" s="49"/>
      <c r="D23" s="32"/>
      <c r="E23" s="42">
        <v>1129</v>
      </c>
      <c r="F23" s="32"/>
      <c r="G23" s="30"/>
      <c r="H23" s="24"/>
      <c r="I23">
        <f>'[1]Лист1'!$AD$350</f>
        <v>1128922.37</v>
      </c>
      <c r="J23" s="51">
        <f t="shared" si="1"/>
        <v>1129</v>
      </c>
      <c r="K23">
        <v>0</v>
      </c>
      <c r="L23" s="52">
        <f t="shared" si="2"/>
        <v>0</v>
      </c>
    </row>
    <row r="24" spans="2:12" ht="24" customHeight="1">
      <c r="B24" s="27" t="s">
        <v>29</v>
      </c>
      <c r="C24" s="44">
        <v>16056327</v>
      </c>
      <c r="D24" s="48">
        <v>15918138</v>
      </c>
      <c r="E24" s="28">
        <v>7734186</v>
      </c>
      <c r="F24" s="48">
        <v>7768558</v>
      </c>
      <c r="G24" s="30">
        <f t="shared" si="0"/>
        <v>48.2</v>
      </c>
      <c r="H24" s="24">
        <f t="shared" si="0"/>
        <v>48.8</v>
      </c>
      <c r="I24">
        <f>'[1]Лист1'!$AD$356</f>
        <v>7734186061.56</v>
      </c>
      <c r="J24" s="51">
        <f t="shared" si="1"/>
        <v>7734186</v>
      </c>
      <c r="K24">
        <f>'[1]Лист1'!$AF$356</f>
        <v>7768558474.87</v>
      </c>
      <c r="L24" s="52">
        <f t="shared" si="2"/>
        <v>7768558</v>
      </c>
    </row>
    <row r="25" spans="2:12" ht="17.25" customHeight="1">
      <c r="B25" s="33" t="s">
        <v>31</v>
      </c>
      <c r="C25" s="28"/>
      <c r="D25" s="48"/>
      <c r="E25" s="28"/>
      <c r="F25" s="48">
        <v>0</v>
      </c>
      <c r="G25" s="30"/>
      <c r="H25" s="24"/>
      <c r="J25" s="51">
        <f t="shared" si="1"/>
        <v>0</v>
      </c>
      <c r="L25" s="52">
        <f t="shared" si="2"/>
        <v>0</v>
      </c>
    </row>
    <row r="26" spans="2:12" ht="17.25" customHeight="1">
      <c r="B26" s="38" t="s">
        <v>32</v>
      </c>
      <c r="C26" s="31">
        <v>1713062</v>
      </c>
      <c r="D26" s="48">
        <v>1713062</v>
      </c>
      <c r="E26" s="28">
        <v>674874</v>
      </c>
      <c r="F26" s="48">
        <v>674842</v>
      </c>
      <c r="G26" s="50">
        <f>E26/C26*100</f>
        <v>39.4</v>
      </c>
      <c r="H26" s="24">
        <f>F26/D26*100</f>
        <v>39.4</v>
      </c>
      <c r="I26">
        <f>'[1]Лист1'!$AD$361</f>
        <v>674874000</v>
      </c>
      <c r="J26" s="51">
        <f t="shared" si="1"/>
        <v>674874</v>
      </c>
      <c r="K26">
        <f>'[1]Лист1'!$AF$361</f>
        <v>674842000</v>
      </c>
      <c r="L26" s="52">
        <f t="shared" si="2"/>
        <v>674842</v>
      </c>
    </row>
    <row r="27" spans="2:12" ht="18.75" customHeight="1">
      <c r="B27" s="38" t="s">
        <v>33</v>
      </c>
      <c r="C27" s="31">
        <v>4553488</v>
      </c>
      <c r="D27" s="48">
        <v>4553488</v>
      </c>
      <c r="E27" s="28">
        <v>1441679</v>
      </c>
      <c r="F27" s="48">
        <v>1441679</v>
      </c>
      <c r="G27" s="50">
        <f>E27/C27*100</f>
        <v>31.7</v>
      </c>
      <c r="H27" s="24">
        <f>F27/D27*100</f>
        <v>31.7</v>
      </c>
      <c r="I27">
        <f>'[1]Лист1'!$AD$468</f>
        <v>1441679174.47</v>
      </c>
      <c r="J27" s="51">
        <f t="shared" si="1"/>
        <v>1441679</v>
      </c>
      <c r="K27">
        <f>'[1]Лист1'!$AF$468</f>
        <v>1441679174.47</v>
      </c>
      <c r="L27" s="52">
        <f t="shared" si="2"/>
        <v>1441679</v>
      </c>
    </row>
    <row r="28" spans="2:12" ht="19.5" customHeight="1">
      <c r="B28" s="8" t="s">
        <v>2</v>
      </c>
      <c r="C28" s="34">
        <f>C8+C9+C10+C11+C12+C13+C14+C15+C16+C17+C18+C19+C20+C21+C22+C24+C23</f>
        <v>79211738</v>
      </c>
      <c r="D28" s="34">
        <f>D8+D9+D10+D11+D12+D13+D14+D15+D16+D17+D18+D19+D20+D21+D22+D24+D23</f>
        <v>62592397</v>
      </c>
      <c r="E28" s="34">
        <f>E8+E9+E10+E11+E12+E13+E14+E15+E16+E17+E18+E19+E20+E21+E22+E24+E23</f>
        <v>26831780</v>
      </c>
      <c r="F28" s="34">
        <f>F8+F9+F10+F11+F12+F13+F14+F15+F16+F17+F18+F19+F20+F21+F22+F24+F23</f>
        <v>21709700</v>
      </c>
      <c r="G28" s="35">
        <f>E28/C28*100</f>
        <v>33.9</v>
      </c>
      <c r="H28" s="16">
        <f>F28/D28*100</f>
        <v>34.7</v>
      </c>
      <c r="I28" s="34">
        <f>I8+I9+I10+I11+I12+I13+I14+I15+I16+I17+I18+I19+I20+I21+I22+I24+I23</f>
        <v>26831779939</v>
      </c>
      <c r="J28" s="34">
        <f>J8+J9+J10+J11+J12+J13+J14+J15+J16+J17+J18+J19+J20+J21+J22+J24+J23</f>
        <v>26831779</v>
      </c>
      <c r="K28" s="34">
        <f>K8+K9+K10+K11+K12+K13+K14+K15+K16+K17+K18+K19+K20+K21+K22+K24+K23</f>
        <v>21709700550</v>
      </c>
      <c r="L28" s="34">
        <f>L8+L9+L10+L11+L12+L13+L14+L15+L16+L17+L18+L19+L20+L21+L22+L24+L23</f>
        <v>21709701</v>
      </c>
    </row>
    <row r="29" spans="2:8" ht="18">
      <c r="B29" s="9" t="s">
        <v>3</v>
      </c>
      <c r="C29" s="28"/>
      <c r="D29" s="29"/>
      <c r="E29" s="28"/>
      <c r="F29" s="29"/>
      <c r="G29" s="36"/>
      <c r="H29" s="25"/>
    </row>
    <row r="30" spans="2:10" ht="17.25">
      <c r="B30" s="27" t="s">
        <v>22</v>
      </c>
      <c r="C30" s="31">
        <v>5271154</v>
      </c>
      <c r="D30" s="48">
        <v>1871101</v>
      </c>
      <c r="E30" s="28">
        <v>1272625</v>
      </c>
      <c r="F30" s="48">
        <v>345512</v>
      </c>
      <c r="G30" s="30">
        <f aca="true" t="shared" si="3" ref="G30:H43">E30/C30*100</f>
        <v>24.1</v>
      </c>
      <c r="H30" s="24">
        <f t="shared" si="3"/>
        <v>18.5</v>
      </c>
      <c r="I30">
        <f>'[2]Лист1'!$I$20</f>
        <v>345512310.11</v>
      </c>
      <c r="J30" s="51">
        <f aca="true" t="shared" si="4" ref="J30:J44">I30/1000</f>
        <v>345512</v>
      </c>
    </row>
    <row r="31" spans="2:10" ht="17.25">
      <c r="B31" s="27" t="s">
        <v>23</v>
      </c>
      <c r="C31" s="31">
        <v>31376</v>
      </c>
      <c r="D31" s="48">
        <v>27999</v>
      </c>
      <c r="E31" s="31">
        <v>7187</v>
      </c>
      <c r="F31" s="48">
        <v>6390</v>
      </c>
      <c r="G31" s="30">
        <f t="shared" si="3"/>
        <v>22.9</v>
      </c>
      <c r="H31" s="24">
        <f t="shared" si="3"/>
        <v>22.8</v>
      </c>
      <c r="I31">
        <f>'[2]Лист1'!$I$69</f>
        <v>6390000</v>
      </c>
      <c r="J31" s="51">
        <f t="shared" si="4"/>
        <v>6390</v>
      </c>
    </row>
    <row r="32" spans="2:10" ht="36" customHeight="1">
      <c r="B32" s="27" t="s">
        <v>24</v>
      </c>
      <c r="C32" s="31">
        <v>670627</v>
      </c>
      <c r="D32" s="48">
        <v>369854</v>
      </c>
      <c r="E32" s="28">
        <v>192704</v>
      </c>
      <c r="F32" s="48">
        <v>95779</v>
      </c>
      <c r="G32" s="30">
        <f t="shared" si="3"/>
        <v>28.7</v>
      </c>
      <c r="H32" s="24">
        <f t="shared" si="3"/>
        <v>25.9</v>
      </c>
      <c r="I32">
        <f>'[2]Лист1'!$I$84</f>
        <v>95779241.42</v>
      </c>
      <c r="J32" s="51">
        <f t="shared" si="4"/>
        <v>95779</v>
      </c>
    </row>
    <row r="33" spans="2:10" ht="17.25">
      <c r="B33" s="27" t="s">
        <v>25</v>
      </c>
      <c r="C33" s="31">
        <v>22463225</v>
      </c>
      <c r="D33" s="48">
        <v>19727391</v>
      </c>
      <c r="E33" s="28">
        <v>9200249</v>
      </c>
      <c r="F33" s="48">
        <v>8479840</v>
      </c>
      <c r="G33" s="30">
        <f t="shared" si="3"/>
        <v>41</v>
      </c>
      <c r="H33" s="24">
        <f t="shared" si="3"/>
        <v>43</v>
      </c>
      <c r="I33">
        <f>'[2]Лист1'!$I$122</f>
        <v>8479839530.1</v>
      </c>
      <c r="J33" s="51">
        <f t="shared" si="4"/>
        <v>8479840</v>
      </c>
    </row>
    <row r="34" spans="2:10" ht="17.25">
      <c r="B34" s="27" t="s">
        <v>4</v>
      </c>
      <c r="C34" s="44">
        <v>2715592</v>
      </c>
      <c r="D34" s="48">
        <v>708002</v>
      </c>
      <c r="E34" s="28">
        <v>683565</v>
      </c>
      <c r="F34" s="48">
        <v>105312</v>
      </c>
      <c r="G34" s="30">
        <f t="shared" si="3"/>
        <v>25.2</v>
      </c>
      <c r="H34" s="24">
        <f t="shared" si="3"/>
        <v>14.9</v>
      </c>
      <c r="I34" s="46">
        <f>'[2]Лист1'!$I$172</f>
        <v>105311524.92</v>
      </c>
      <c r="J34" s="51">
        <f t="shared" si="4"/>
        <v>105312</v>
      </c>
    </row>
    <row r="35" spans="2:10" ht="17.25">
      <c r="B35" s="27" t="s">
        <v>26</v>
      </c>
      <c r="C35" s="44">
        <v>81349</v>
      </c>
      <c r="D35" s="48">
        <v>78675</v>
      </c>
      <c r="E35" s="28">
        <v>23399</v>
      </c>
      <c r="F35" s="48">
        <v>23064</v>
      </c>
      <c r="G35" s="30">
        <f t="shared" si="3"/>
        <v>28.8</v>
      </c>
      <c r="H35" s="24">
        <f t="shared" si="3"/>
        <v>29.3</v>
      </c>
      <c r="I35">
        <f>'[2]Лист1'!$I$216</f>
        <v>23064282.86</v>
      </c>
      <c r="J35" s="51">
        <f t="shared" si="4"/>
        <v>23064</v>
      </c>
    </row>
    <row r="36" spans="2:10" ht="17.25">
      <c r="B36" s="27" t="s">
        <v>5</v>
      </c>
      <c r="C36" s="44">
        <v>24380715</v>
      </c>
      <c r="D36" s="48">
        <v>15734442</v>
      </c>
      <c r="E36" s="28">
        <v>7104457</v>
      </c>
      <c r="F36" s="48">
        <v>4294302</v>
      </c>
      <c r="G36" s="30">
        <f t="shared" si="3"/>
        <v>29.1</v>
      </c>
      <c r="H36" s="24">
        <f t="shared" si="3"/>
        <v>27.3</v>
      </c>
      <c r="I36">
        <f>'[2]Лист1'!$I$235</f>
        <v>4294301964.3</v>
      </c>
      <c r="J36" s="51">
        <f t="shared" si="4"/>
        <v>4294302</v>
      </c>
    </row>
    <row r="37" spans="2:10" ht="17.25">
      <c r="B37" s="27" t="s">
        <v>39</v>
      </c>
      <c r="C37" s="31">
        <v>3837390</v>
      </c>
      <c r="D37" s="48">
        <v>937986</v>
      </c>
      <c r="E37" s="44">
        <v>1097239</v>
      </c>
      <c r="F37" s="48">
        <v>215512</v>
      </c>
      <c r="G37" s="30">
        <f t="shared" si="3"/>
        <v>28.6</v>
      </c>
      <c r="H37" s="24">
        <f t="shared" si="3"/>
        <v>23</v>
      </c>
      <c r="I37">
        <f>'[2]Лист1'!$I$289</f>
        <v>215512448.52</v>
      </c>
      <c r="J37" s="51">
        <f t="shared" si="4"/>
        <v>215512</v>
      </c>
    </row>
    <row r="38" spans="2:10" ht="18" customHeight="1">
      <c r="B38" s="27" t="s">
        <v>35</v>
      </c>
      <c r="C38" s="31">
        <v>10147537</v>
      </c>
      <c r="D38" s="48">
        <v>10141068</v>
      </c>
      <c r="E38" s="28">
        <v>3083677</v>
      </c>
      <c r="F38" s="48">
        <v>3082184</v>
      </c>
      <c r="G38" s="30">
        <f t="shared" si="3"/>
        <v>30.4</v>
      </c>
      <c r="H38" s="24">
        <f t="shared" si="3"/>
        <v>30.4</v>
      </c>
      <c r="I38">
        <f>'[2]Лист1'!$I$336</f>
        <v>3082183948.81</v>
      </c>
      <c r="J38" s="51">
        <f t="shared" si="4"/>
        <v>3082184</v>
      </c>
    </row>
    <row r="39" spans="2:10" ht="18.75" customHeight="1">
      <c r="B39" s="27" t="s">
        <v>6</v>
      </c>
      <c r="C39" s="31">
        <v>11026472</v>
      </c>
      <c r="D39" s="48">
        <v>10683681</v>
      </c>
      <c r="E39" s="28">
        <v>3210480</v>
      </c>
      <c r="F39" s="48">
        <v>3230061</v>
      </c>
      <c r="G39" s="30">
        <f t="shared" si="3"/>
        <v>29.1</v>
      </c>
      <c r="H39" s="24">
        <f t="shared" si="3"/>
        <v>30.2</v>
      </c>
      <c r="I39">
        <f>'[2]Лист1'!$I$373</f>
        <v>3230060958.5</v>
      </c>
      <c r="J39" s="51">
        <f t="shared" si="4"/>
        <v>3230061</v>
      </c>
    </row>
    <row r="40" spans="2:10" ht="18.75" customHeight="1">
      <c r="B40" s="27" t="s">
        <v>36</v>
      </c>
      <c r="C40" s="31">
        <v>873960</v>
      </c>
      <c r="D40" s="48">
        <v>240527</v>
      </c>
      <c r="E40" s="28">
        <v>240434</v>
      </c>
      <c r="F40" s="48">
        <v>47233</v>
      </c>
      <c r="G40" s="30">
        <f t="shared" si="3"/>
        <v>27.5</v>
      </c>
      <c r="H40" s="24">
        <f t="shared" si="3"/>
        <v>19.6</v>
      </c>
      <c r="I40">
        <f>'[2]Лист1'!$I$425</f>
        <v>47232694.93</v>
      </c>
      <c r="J40" s="51">
        <f t="shared" si="4"/>
        <v>47233</v>
      </c>
    </row>
    <row r="41" spans="2:10" ht="18.75" customHeight="1">
      <c r="B41" s="27" t="s">
        <v>37</v>
      </c>
      <c r="C41" s="31">
        <v>244545</v>
      </c>
      <c r="D41" s="48">
        <v>177570</v>
      </c>
      <c r="E41" s="28">
        <v>65725</v>
      </c>
      <c r="F41" s="48">
        <v>44170</v>
      </c>
      <c r="G41" s="30">
        <f t="shared" si="3"/>
        <v>26.9</v>
      </c>
      <c r="H41" s="24">
        <f t="shared" si="3"/>
        <v>24.9</v>
      </c>
      <c r="I41">
        <f>'[2]Лист1'!$I$465</f>
        <v>44170165</v>
      </c>
      <c r="J41" s="51">
        <f t="shared" si="4"/>
        <v>44170</v>
      </c>
    </row>
    <row r="42" spans="2:10" ht="36.75" customHeight="1">
      <c r="B42" s="27" t="s">
        <v>38</v>
      </c>
      <c r="C42" s="28">
        <v>3358582</v>
      </c>
      <c r="D42" s="48">
        <v>3076008</v>
      </c>
      <c r="E42" s="28">
        <v>711511</v>
      </c>
      <c r="F42" s="48">
        <v>621651</v>
      </c>
      <c r="G42" s="30">
        <f>E42/C42*100</f>
        <v>21.2</v>
      </c>
      <c r="H42" s="24">
        <f t="shared" si="3"/>
        <v>20.2</v>
      </c>
      <c r="I42">
        <f>'[2]Лист1'!$I$484</f>
        <v>621651124.29</v>
      </c>
      <c r="J42" s="51">
        <f t="shared" si="4"/>
        <v>621651</v>
      </c>
    </row>
    <row r="43" spans="2:10" ht="56.25" customHeight="1">
      <c r="B43" s="13" t="s">
        <v>41</v>
      </c>
      <c r="C43" s="28">
        <v>0</v>
      </c>
      <c r="D43" s="48">
        <v>3581605</v>
      </c>
      <c r="E43" s="28">
        <v>0</v>
      </c>
      <c r="F43" s="48">
        <v>1192142</v>
      </c>
      <c r="G43" s="53"/>
      <c r="H43" s="24">
        <f t="shared" si="3"/>
        <v>33.3</v>
      </c>
      <c r="I43">
        <f>'[2]Лист1'!$I$488</f>
        <v>1192142000</v>
      </c>
      <c r="J43" s="51">
        <f t="shared" si="4"/>
        <v>1192142</v>
      </c>
    </row>
    <row r="44" spans="2:10" ht="24" customHeight="1">
      <c r="B44" s="8" t="s">
        <v>7</v>
      </c>
      <c r="C44" s="34">
        <f>SUM(C30:C43)</f>
        <v>85102524</v>
      </c>
      <c r="D44" s="34">
        <f>SUM(D30:D43)</f>
        <v>67355909</v>
      </c>
      <c r="E44" s="34">
        <f>SUM(E30:E43)</f>
        <v>26893252</v>
      </c>
      <c r="F44" s="34">
        <f>SUM(F30:F43)</f>
        <v>21783152</v>
      </c>
      <c r="G44" s="35">
        <f>E44/C44*100</f>
        <v>31.6</v>
      </c>
      <c r="H44" s="16">
        <f>F44/D44*100</f>
        <v>32.3</v>
      </c>
      <c r="I44">
        <f>SUM(I30:I43)</f>
        <v>21783152193.76</v>
      </c>
      <c r="J44" s="51">
        <f t="shared" si="4"/>
        <v>21783152</v>
      </c>
    </row>
    <row r="45" spans="2:8" ht="39.75" customHeight="1">
      <c r="B45" s="13" t="s">
        <v>8</v>
      </c>
      <c r="C45" s="45">
        <f>C28-C44</f>
        <v>-5890786</v>
      </c>
      <c r="D45" s="45">
        <f>D28-D44</f>
        <v>-4763512</v>
      </c>
      <c r="E45" s="45">
        <f>E28-E44</f>
        <v>-61472</v>
      </c>
      <c r="F45" s="37">
        <f>F28-F44</f>
        <v>-73452</v>
      </c>
      <c r="G45" s="5"/>
      <c r="H45" s="17"/>
    </row>
    <row r="46" spans="2:6" ht="15.75" customHeight="1">
      <c r="B46" s="10"/>
      <c r="C46" s="43"/>
      <c r="D46" s="10"/>
      <c r="E46" s="10"/>
      <c r="F46" s="10"/>
    </row>
    <row r="47" spans="2:6" ht="18">
      <c r="B47" s="10"/>
      <c r="C47" s="10"/>
      <c r="D47" s="10"/>
      <c r="E47" s="10"/>
      <c r="F47" s="10"/>
    </row>
    <row r="48" spans="2:6" ht="18">
      <c r="B48" s="10"/>
      <c r="C48" s="10"/>
      <c r="D48" s="10"/>
      <c r="E48" s="10"/>
      <c r="F48" s="10"/>
    </row>
    <row r="49" spans="2:6" ht="18">
      <c r="B49" s="10"/>
      <c r="C49" s="10"/>
      <c r="D49" s="10"/>
      <c r="E49" s="10"/>
      <c r="F49" s="10"/>
    </row>
    <row r="50" spans="2:6" ht="18">
      <c r="B50" s="10"/>
      <c r="C50" s="10"/>
      <c r="D50" s="10"/>
      <c r="E50" s="10"/>
      <c r="F50" s="10"/>
    </row>
    <row r="51" spans="2:6" ht="18">
      <c r="B51" s="10"/>
      <c r="C51" s="10"/>
      <c r="D51" s="10"/>
      <c r="E51" s="10"/>
      <c r="F51" s="10"/>
    </row>
    <row r="52" spans="2:6" ht="18">
      <c r="B52" s="10"/>
      <c r="C52" s="10"/>
      <c r="D52" s="10"/>
      <c r="E52" s="10"/>
      <c r="F52" s="10"/>
    </row>
    <row r="53" spans="2:6" ht="18">
      <c r="B53" s="10"/>
      <c r="C53" s="10"/>
      <c r="D53" s="10"/>
      <c r="E53" s="10"/>
      <c r="F53" s="10"/>
    </row>
    <row r="54" spans="2:6" ht="18">
      <c r="B54" s="10"/>
      <c r="C54" s="10"/>
      <c r="D54" s="10"/>
      <c r="E54" s="10"/>
      <c r="F54" s="10"/>
    </row>
    <row r="55" spans="2:6" ht="18">
      <c r="B55" s="10"/>
      <c r="C55" s="10"/>
      <c r="D55" s="10"/>
      <c r="E55" s="10"/>
      <c r="F55" s="10"/>
    </row>
    <row r="56" spans="2:6" ht="18">
      <c r="B56" s="10"/>
      <c r="C56" s="10"/>
      <c r="D56" s="10"/>
      <c r="E56" s="10"/>
      <c r="F56" s="10"/>
    </row>
    <row r="57" spans="2:6" ht="18">
      <c r="B57" s="10"/>
      <c r="C57" s="10"/>
      <c r="D57" s="10"/>
      <c r="E57" s="10"/>
      <c r="F57" s="10"/>
    </row>
    <row r="58" spans="2:6" ht="18">
      <c r="B58" s="10"/>
      <c r="C58" s="10"/>
      <c r="D58" s="10"/>
      <c r="E58" s="10"/>
      <c r="F58" s="10"/>
    </row>
    <row r="59" spans="2:6" ht="18">
      <c r="B59" s="10"/>
      <c r="C59" s="10"/>
      <c r="D59" s="10"/>
      <c r="E59" s="10"/>
      <c r="F59" s="10"/>
    </row>
    <row r="60" spans="2:6" ht="18">
      <c r="B60" s="10"/>
      <c r="C60" s="10"/>
      <c r="D60" s="10"/>
      <c r="E60" s="10"/>
      <c r="F60" s="10"/>
    </row>
    <row r="61" spans="2:6" ht="18">
      <c r="B61" s="10"/>
      <c r="C61" s="10"/>
      <c r="D61" s="10"/>
      <c r="E61" s="10"/>
      <c r="F61" s="10"/>
    </row>
    <row r="62" spans="2:6" ht="18">
      <c r="B62" s="10"/>
      <c r="C62" s="10"/>
      <c r="D62" s="10"/>
      <c r="E62" s="10"/>
      <c r="F62" s="10"/>
    </row>
    <row r="63" spans="2:6" ht="18">
      <c r="B63" s="10"/>
      <c r="C63" s="10"/>
      <c r="D63" s="10"/>
      <c r="E63" s="10"/>
      <c r="F63" s="10"/>
    </row>
    <row r="64" spans="2:6" ht="18">
      <c r="B64" s="10"/>
      <c r="C64" s="10"/>
      <c r="D64" s="10"/>
      <c r="E64" s="10"/>
      <c r="F64" s="10"/>
    </row>
    <row r="65" spans="2:6" ht="18">
      <c r="B65" s="10"/>
      <c r="C65" s="10"/>
      <c r="D65" s="10"/>
      <c r="E65" s="10"/>
      <c r="F65" s="10"/>
    </row>
    <row r="66" spans="2:6" ht="18">
      <c r="B66" s="10"/>
      <c r="C66" s="10"/>
      <c r="D66" s="10"/>
      <c r="E66" s="10"/>
      <c r="F66" s="10"/>
    </row>
    <row r="67" spans="2:6" ht="18">
      <c r="B67" s="10"/>
      <c r="C67" s="10"/>
      <c r="D67" s="10"/>
      <c r="E67" s="10"/>
      <c r="F67" s="10"/>
    </row>
    <row r="68" spans="2:6" ht="18">
      <c r="B68" s="10"/>
      <c r="C68" s="10"/>
      <c r="D68" s="10"/>
      <c r="E68" s="10"/>
      <c r="F68" s="10"/>
    </row>
    <row r="69" spans="2:6" ht="18">
      <c r="B69" s="10"/>
      <c r="C69" s="10"/>
      <c r="D69" s="10"/>
      <c r="E69" s="10"/>
      <c r="F69" s="10"/>
    </row>
    <row r="70" spans="2:6" ht="18">
      <c r="B70" s="10"/>
      <c r="C70" s="10"/>
      <c r="D70" s="10"/>
      <c r="E70" s="10"/>
      <c r="F70" s="10"/>
    </row>
    <row r="71" spans="2:6" ht="18">
      <c r="B71" s="10"/>
      <c r="C71" s="10"/>
      <c r="D71" s="10"/>
      <c r="E71" s="10"/>
      <c r="F71" s="10"/>
    </row>
    <row r="72" spans="2:6" ht="18">
      <c r="B72" s="10"/>
      <c r="C72" s="10"/>
      <c r="D72" s="10"/>
      <c r="E72" s="10"/>
      <c r="F72" s="10"/>
    </row>
    <row r="73" spans="2:6" ht="18">
      <c r="B73" s="10"/>
      <c r="C73" s="10"/>
      <c r="D73" s="10"/>
      <c r="E73" s="10"/>
      <c r="F73" s="10"/>
    </row>
    <row r="74" spans="2:6" ht="18">
      <c r="B74" s="10"/>
      <c r="C74" s="10"/>
      <c r="D74" s="10"/>
      <c r="E74" s="10"/>
      <c r="F74" s="10"/>
    </row>
    <row r="75" spans="2:6" ht="18">
      <c r="B75" s="10"/>
      <c r="C75" s="10"/>
      <c r="D75" s="10"/>
      <c r="E75" s="10"/>
      <c r="F75" s="10"/>
    </row>
    <row r="76" spans="2:6" ht="18">
      <c r="B76" s="10"/>
      <c r="C76" s="10"/>
      <c r="D76" s="10"/>
      <c r="E76" s="10"/>
      <c r="F76" s="10"/>
    </row>
    <row r="77" spans="2:6" ht="18">
      <c r="B77" s="10"/>
      <c r="C77" s="10"/>
      <c r="D77" s="10"/>
      <c r="E77" s="10"/>
      <c r="F77" s="10"/>
    </row>
    <row r="78" spans="2:6" ht="18">
      <c r="B78" s="10"/>
      <c r="C78" s="10"/>
      <c r="D78" s="10"/>
      <c r="E78" s="10"/>
      <c r="F78" s="10"/>
    </row>
    <row r="79" spans="2:6" ht="18">
      <c r="B79" s="10"/>
      <c r="C79" s="10"/>
      <c r="D79" s="10"/>
      <c r="E79" s="10"/>
      <c r="F79" s="10"/>
    </row>
    <row r="80" spans="2:6" ht="18">
      <c r="B80" s="10"/>
      <c r="C80" s="10"/>
      <c r="D80" s="10"/>
      <c r="E80" s="10"/>
      <c r="F80" s="10"/>
    </row>
    <row r="81" spans="2:6" ht="18">
      <c r="B81" s="10"/>
      <c r="C81" s="10"/>
      <c r="D81" s="10"/>
      <c r="E81" s="10"/>
      <c r="F81" s="10"/>
    </row>
    <row r="82" spans="2:6" ht="18">
      <c r="B82" s="10"/>
      <c r="C82" s="10"/>
      <c r="D82" s="10"/>
      <c r="E82" s="10"/>
      <c r="F82" s="10"/>
    </row>
    <row r="83" spans="2:6" ht="18">
      <c r="B83" s="10"/>
      <c r="C83" s="10"/>
      <c r="D83" s="10"/>
      <c r="E83" s="10"/>
      <c r="F83" s="10"/>
    </row>
    <row r="84" spans="2:6" ht="18">
      <c r="B84" s="10"/>
      <c r="C84" s="10"/>
      <c r="D84" s="10"/>
      <c r="E84" s="10"/>
      <c r="F84" s="10"/>
    </row>
    <row r="85" spans="2:6" ht="18">
      <c r="B85" s="10"/>
      <c r="C85" s="10"/>
      <c r="D85" s="10"/>
      <c r="E85" s="10"/>
      <c r="F85" s="10"/>
    </row>
    <row r="86" spans="2:6" ht="18">
      <c r="B86" s="10"/>
      <c r="C86" s="10"/>
      <c r="D86" s="10"/>
      <c r="E86" s="10"/>
      <c r="F86" s="10"/>
    </row>
    <row r="87" spans="2:6" ht="18">
      <c r="B87" s="10"/>
      <c r="C87" s="10"/>
      <c r="D87" s="10"/>
      <c r="E87" s="10"/>
      <c r="F87" s="10"/>
    </row>
    <row r="88" spans="2:6" ht="18">
      <c r="B88" s="10"/>
      <c r="C88" s="10"/>
      <c r="D88" s="10"/>
      <c r="E88" s="10"/>
      <c r="F88" s="10"/>
    </row>
    <row r="89" spans="2:6" ht="18">
      <c r="B89" s="10"/>
      <c r="C89" s="10"/>
      <c r="D89" s="10"/>
      <c r="E89" s="10"/>
      <c r="F89" s="10"/>
    </row>
    <row r="90" spans="2:6" ht="18">
      <c r="B90" s="10"/>
      <c r="C90" s="10"/>
      <c r="D90" s="10"/>
      <c r="E90" s="10"/>
      <c r="F90" s="10"/>
    </row>
    <row r="91" spans="2:6" ht="18">
      <c r="B91" s="10"/>
      <c r="C91" s="10"/>
      <c r="D91" s="10"/>
      <c r="E91" s="10"/>
      <c r="F91" s="10"/>
    </row>
    <row r="92" spans="2:6" ht="18">
      <c r="B92" s="10"/>
      <c r="C92" s="10"/>
      <c r="D92" s="10"/>
      <c r="E92" s="10"/>
      <c r="F92" s="10"/>
    </row>
    <row r="93" spans="2:6" ht="18">
      <c r="B93" s="10"/>
      <c r="C93" s="10"/>
      <c r="D93" s="10"/>
      <c r="E93" s="10"/>
      <c r="F93" s="10"/>
    </row>
    <row r="94" spans="2:6" ht="18">
      <c r="B94" s="10"/>
      <c r="C94" s="10"/>
      <c r="D94" s="10"/>
      <c r="E94" s="10"/>
      <c r="F94" s="10"/>
    </row>
    <row r="95" spans="2:6" ht="18">
      <c r="B95" s="10"/>
      <c r="C95" s="10"/>
      <c r="D95" s="10"/>
      <c r="E95" s="10"/>
      <c r="F95" s="10"/>
    </row>
    <row r="96" spans="2:6" ht="18">
      <c r="B96" s="10"/>
      <c r="C96" s="10"/>
      <c r="D96" s="10"/>
      <c r="E96" s="10"/>
      <c r="F96" s="10"/>
    </row>
    <row r="97" spans="2:6" ht="18">
      <c r="B97" s="10"/>
      <c r="C97" s="10"/>
      <c r="D97" s="10"/>
      <c r="E97" s="10"/>
      <c r="F97" s="10"/>
    </row>
    <row r="98" spans="2:6" ht="18">
      <c r="B98" s="10"/>
      <c r="C98" s="10"/>
      <c r="D98" s="10"/>
      <c r="E98" s="10"/>
      <c r="F98" s="10"/>
    </row>
    <row r="99" spans="2:6" ht="18">
      <c r="B99" s="10"/>
      <c r="C99" s="10"/>
      <c r="D99" s="10"/>
      <c r="E99" s="10"/>
      <c r="F99" s="10"/>
    </row>
    <row r="100" spans="2:6" ht="18">
      <c r="B100" s="10"/>
      <c r="C100" s="10"/>
      <c r="D100" s="10"/>
      <c r="E100" s="10"/>
      <c r="F100" s="10"/>
    </row>
    <row r="101" spans="2:6" ht="18">
      <c r="B101" s="10"/>
      <c r="C101" s="10"/>
      <c r="D101" s="10"/>
      <c r="E101" s="10"/>
      <c r="F101" s="10"/>
    </row>
    <row r="102" spans="2:6" ht="18">
      <c r="B102" s="10"/>
      <c r="C102" s="10"/>
      <c r="D102" s="10"/>
      <c r="E102" s="10"/>
      <c r="F102" s="10"/>
    </row>
    <row r="103" spans="2:6" ht="18">
      <c r="B103" s="10"/>
      <c r="C103" s="10"/>
      <c r="D103" s="10"/>
      <c r="E103" s="10"/>
      <c r="F103" s="10"/>
    </row>
    <row r="104" spans="2:6" ht="18">
      <c r="B104" s="10"/>
      <c r="C104" s="10"/>
      <c r="D104" s="10"/>
      <c r="E104" s="10"/>
      <c r="F104" s="10"/>
    </row>
    <row r="105" spans="2:6" ht="18">
      <c r="B105" s="10"/>
      <c r="C105" s="10"/>
      <c r="D105" s="10"/>
      <c r="E105" s="10"/>
      <c r="F105" s="10"/>
    </row>
    <row r="106" spans="2:6" ht="18">
      <c r="B106" s="10"/>
      <c r="C106" s="10"/>
      <c r="D106" s="10"/>
      <c r="E106" s="10"/>
      <c r="F106" s="10"/>
    </row>
    <row r="107" spans="2:6" ht="18">
      <c r="B107" s="10"/>
      <c r="C107" s="10"/>
      <c r="D107" s="10"/>
      <c r="E107" s="10"/>
      <c r="F107" s="10"/>
    </row>
    <row r="108" spans="2:6" ht="18">
      <c r="B108" s="10"/>
      <c r="C108" s="10"/>
      <c r="D108" s="10"/>
      <c r="E108" s="10"/>
      <c r="F108" s="10"/>
    </row>
    <row r="109" spans="2:6" ht="18">
      <c r="B109" s="10"/>
      <c r="C109" s="10"/>
      <c r="D109" s="10"/>
      <c r="E109" s="10"/>
      <c r="F109" s="10"/>
    </row>
    <row r="110" spans="2:6" ht="18">
      <c r="B110" s="10"/>
      <c r="C110" s="10"/>
      <c r="D110" s="10"/>
      <c r="E110" s="10"/>
      <c r="F110" s="10"/>
    </row>
    <row r="111" spans="2:6" ht="18">
      <c r="B111" s="10"/>
      <c r="C111" s="10"/>
      <c r="D111" s="10"/>
      <c r="E111" s="10"/>
      <c r="F111" s="10"/>
    </row>
    <row r="112" spans="2:6" ht="18">
      <c r="B112" s="10"/>
      <c r="C112" s="10"/>
      <c r="D112" s="10"/>
      <c r="E112" s="10"/>
      <c r="F112" s="10"/>
    </row>
    <row r="113" spans="2:6" ht="18">
      <c r="B113" s="10"/>
      <c r="C113" s="10"/>
      <c r="D113" s="10"/>
      <c r="E113" s="10"/>
      <c r="F113" s="10"/>
    </row>
    <row r="114" spans="2:6" ht="18">
      <c r="B114" s="10"/>
      <c r="C114" s="10"/>
      <c r="D114" s="10"/>
      <c r="E114" s="10"/>
      <c r="F114" s="10"/>
    </row>
    <row r="115" spans="2:6" ht="18">
      <c r="B115" s="10"/>
      <c r="C115" s="10"/>
      <c r="D115" s="10"/>
      <c r="E115" s="10"/>
      <c r="F115" s="10"/>
    </row>
    <row r="116" spans="2:6" ht="18">
      <c r="B116" s="10"/>
      <c r="C116" s="10"/>
      <c r="D116" s="10"/>
      <c r="E116" s="10"/>
      <c r="F116" s="10"/>
    </row>
    <row r="117" spans="2:6" ht="18">
      <c r="B117" s="10"/>
      <c r="C117" s="10"/>
      <c r="D117" s="10"/>
      <c r="E117" s="10"/>
      <c r="F117" s="10"/>
    </row>
    <row r="118" spans="2:6" ht="18">
      <c r="B118" s="10"/>
      <c r="C118" s="10"/>
      <c r="D118" s="10"/>
      <c r="E118" s="10"/>
      <c r="F118" s="10"/>
    </row>
    <row r="119" spans="2:6" ht="18">
      <c r="B119" s="10"/>
      <c r="C119" s="10"/>
      <c r="D119" s="10"/>
      <c r="E119" s="10"/>
      <c r="F119" s="10"/>
    </row>
    <row r="120" spans="2:6" ht="18">
      <c r="B120" s="10"/>
      <c r="C120" s="10"/>
      <c r="D120" s="10"/>
      <c r="E120" s="10"/>
      <c r="F120" s="10"/>
    </row>
    <row r="121" spans="2:6" ht="18">
      <c r="B121" s="10"/>
      <c r="C121" s="10"/>
      <c r="D121" s="10"/>
      <c r="E121" s="10"/>
      <c r="F121" s="10"/>
    </row>
    <row r="122" spans="2:6" ht="18">
      <c r="B122" s="10"/>
      <c r="C122" s="10"/>
      <c r="D122" s="10"/>
      <c r="E122" s="10"/>
      <c r="F122" s="10"/>
    </row>
    <row r="123" spans="2:6" ht="18">
      <c r="B123" s="10"/>
      <c r="C123" s="10"/>
      <c r="D123" s="10"/>
      <c r="E123" s="10"/>
      <c r="F123" s="10"/>
    </row>
    <row r="124" spans="2:6" ht="18">
      <c r="B124" s="10"/>
      <c r="C124" s="10"/>
      <c r="D124" s="10"/>
      <c r="E124" s="10"/>
      <c r="F124" s="10"/>
    </row>
    <row r="125" spans="2:6" ht="18">
      <c r="B125" s="10"/>
      <c r="C125" s="10"/>
      <c r="D125" s="10"/>
      <c r="E125" s="10"/>
      <c r="F125" s="10"/>
    </row>
    <row r="126" spans="2:6" ht="18">
      <c r="B126" s="10"/>
      <c r="C126" s="10"/>
      <c r="D126" s="10"/>
      <c r="E126" s="10"/>
      <c r="F126" s="10"/>
    </row>
    <row r="127" spans="2:6" ht="18">
      <c r="B127" s="10"/>
      <c r="C127" s="10"/>
      <c r="D127" s="10"/>
      <c r="E127" s="10"/>
      <c r="F127" s="10"/>
    </row>
    <row r="128" spans="2:6" ht="18">
      <c r="B128" s="10"/>
      <c r="C128" s="10"/>
      <c r="D128" s="10"/>
      <c r="E128" s="10"/>
      <c r="F128" s="10"/>
    </row>
    <row r="129" spans="2:6" ht="18">
      <c r="B129" s="10"/>
      <c r="C129" s="10"/>
      <c r="D129" s="10"/>
      <c r="E129" s="10"/>
      <c r="F129" s="10"/>
    </row>
    <row r="130" spans="2:6" ht="18">
      <c r="B130" s="10"/>
      <c r="C130" s="10"/>
      <c r="D130" s="10"/>
      <c r="E130" s="10"/>
      <c r="F130" s="10"/>
    </row>
    <row r="131" spans="2:6" ht="18">
      <c r="B131" s="10"/>
      <c r="C131" s="10"/>
      <c r="D131" s="10"/>
      <c r="E131" s="10"/>
      <c r="F131" s="10"/>
    </row>
    <row r="132" spans="2:6" ht="18">
      <c r="B132" s="10"/>
      <c r="C132" s="10"/>
      <c r="D132" s="10"/>
      <c r="E132" s="10"/>
      <c r="F132" s="10"/>
    </row>
    <row r="133" spans="2:6" ht="18">
      <c r="B133" s="10"/>
      <c r="C133" s="10"/>
      <c r="D133" s="10"/>
      <c r="E133" s="10"/>
      <c r="F133" s="10"/>
    </row>
    <row r="134" spans="2:6" ht="18">
      <c r="B134" s="10"/>
      <c r="C134" s="10"/>
      <c r="D134" s="10"/>
      <c r="E134" s="10"/>
      <c r="F134" s="10"/>
    </row>
    <row r="135" spans="2:6" ht="18">
      <c r="B135" s="10"/>
      <c r="C135" s="10"/>
      <c r="D135" s="10"/>
      <c r="E135" s="10"/>
      <c r="F135" s="10"/>
    </row>
    <row r="136" spans="2:6" ht="18">
      <c r="B136" s="10"/>
      <c r="C136" s="10"/>
      <c r="D136" s="10"/>
      <c r="E136" s="10"/>
      <c r="F136" s="10"/>
    </row>
    <row r="137" spans="2:6" ht="18">
      <c r="B137" s="10"/>
      <c r="C137" s="10"/>
      <c r="D137" s="10"/>
      <c r="E137" s="10"/>
      <c r="F137" s="10"/>
    </row>
    <row r="138" spans="2:6" ht="18">
      <c r="B138" s="10"/>
      <c r="C138" s="10"/>
      <c r="D138" s="10"/>
      <c r="E138" s="10"/>
      <c r="F138" s="10"/>
    </row>
    <row r="139" spans="2:6" ht="18">
      <c r="B139" s="10"/>
      <c r="C139" s="10"/>
      <c r="D139" s="10"/>
      <c r="E139" s="10"/>
      <c r="F139" s="10"/>
    </row>
    <row r="140" spans="2:6" ht="18">
      <c r="B140" s="10"/>
      <c r="C140" s="10"/>
      <c r="D140" s="10"/>
      <c r="E140" s="10"/>
      <c r="F140" s="10"/>
    </row>
    <row r="141" spans="2:6" ht="18">
      <c r="B141" s="10"/>
      <c r="C141" s="10"/>
      <c r="D141" s="10"/>
      <c r="E141" s="10"/>
      <c r="F141" s="10"/>
    </row>
    <row r="142" spans="2:6" ht="18">
      <c r="B142" s="10"/>
      <c r="C142" s="10"/>
      <c r="D142" s="10"/>
      <c r="E142" s="10"/>
      <c r="F142" s="10"/>
    </row>
    <row r="143" spans="2:6" ht="18">
      <c r="B143" s="10"/>
      <c r="C143" s="10"/>
      <c r="D143" s="10"/>
      <c r="E143" s="10"/>
      <c r="F143" s="10"/>
    </row>
    <row r="144" spans="2:6" ht="18">
      <c r="B144" s="10"/>
      <c r="C144" s="10"/>
      <c r="D144" s="10"/>
      <c r="E144" s="10"/>
      <c r="F144" s="10"/>
    </row>
    <row r="145" spans="2:6" ht="18">
      <c r="B145" s="10"/>
      <c r="C145" s="10"/>
      <c r="D145" s="10"/>
      <c r="E145" s="10"/>
      <c r="F145" s="10"/>
    </row>
    <row r="146" spans="2:6" ht="18">
      <c r="B146" s="10"/>
      <c r="C146" s="10"/>
      <c r="D146" s="10"/>
      <c r="E146" s="10"/>
      <c r="F146" s="10"/>
    </row>
    <row r="147" spans="2:6" ht="18">
      <c r="B147" s="10"/>
      <c r="C147" s="10"/>
      <c r="D147" s="10"/>
      <c r="E147" s="10"/>
      <c r="F147" s="10"/>
    </row>
    <row r="148" spans="2:6" ht="18">
      <c r="B148" s="10"/>
      <c r="C148" s="10"/>
      <c r="D148" s="10"/>
      <c r="E148" s="10"/>
      <c r="F148" s="10"/>
    </row>
    <row r="149" spans="2:6" ht="18">
      <c r="B149" s="10"/>
      <c r="C149" s="10"/>
      <c r="D149" s="10"/>
      <c r="E149" s="10"/>
      <c r="F149" s="10"/>
    </row>
    <row r="150" spans="2:6" ht="18">
      <c r="B150" s="10"/>
      <c r="C150" s="10"/>
      <c r="D150" s="10"/>
      <c r="E150" s="10"/>
      <c r="F150" s="10"/>
    </row>
    <row r="151" spans="2:6" ht="18">
      <c r="B151" s="10"/>
      <c r="C151" s="10"/>
      <c r="D151" s="10"/>
      <c r="E151" s="10"/>
      <c r="F151" s="10"/>
    </row>
    <row r="152" spans="2:6" ht="18">
      <c r="B152" s="10"/>
      <c r="C152" s="10"/>
      <c r="D152" s="10"/>
      <c r="E152" s="10"/>
      <c r="F152" s="10"/>
    </row>
    <row r="153" spans="2:6" ht="18">
      <c r="B153" s="10"/>
      <c r="C153" s="10"/>
      <c r="D153" s="10"/>
      <c r="E153" s="10"/>
      <c r="F153" s="10"/>
    </row>
    <row r="154" spans="2:6" ht="18">
      <c r="B154" s="10"/>
      <c r="C154" s="10"/>
      <c r="D154" s="10"/>
      <c r="E154" s="10"/>
      <c r="F154" s="10"/>
    </row>
    <row r="155" spans="2:6" ht="18">
      <c r="B155" s="10"/>
      <c r="C155" s="10"/>
      <c r="D155" s="10"/>
      <c r="E155" s="10"/>
      <c r="F155" s="10"/>
    </row>
    <row r="156" spans="2:6" ht="18">
      <c r="B156" s="10"/>
      <c r="C156" s="10"/>
      <c r="D156" s="10"/>
      <c r="E156" s="10"/>
      <c r="F156" s="10"/>
    </row>
    <row r="157" spans="2:6" ht="18">
      <c r="B157" s="10"/>
      <c r="C157" s="10"/>
      <c r="D157" s="10"/>
      <c r="E157" s="10"/>
      <c r="F157" s="10"/>
    </row>
    <row r="158" spans="2:6" ht="18">
      <c r="B158" s="10"/>
      <c r="C158" s="10"/>
      <c r="D158" s="10"/>
      <c r="E158" s="10"/>
      <c r="F158" s="10"/>
    </row>
    <row r="159" spans="2:6" ht="18">
      <c r="B159" s="10"/>
      <c r="C159" s="10"/>
      <c r="D159" s="10"/>
      <c r="E159" s="10"/>
      <c r="F159" s="10"/>
    </row>
    <row r="160" spans="2:6" ht="18">
      <c r="B160" s="10"/>
      <c r="C160" s="10"/>
      <c r="D160" s="10"/>
      <c r="E160" s="10"/>
      <c r="F160" s="10"/>
    </row>
    <row r="161" spans="2:6" ht="18">
      <c r="B161" s="10"/>
      <c r="C161" s="10"/>
      <c r="D161" s="10"/>
      <c r="E161" s="10"/>
      <c r="F161" s="10"/>
    </row>
    <row r="162" spans="2:6" ht="18">
      <c r="B162" s="10"/>
      <c r="C162" s="10"/>
      <c r="D162" s="10"/>
      <c r="E162" s="10"/>
      <c r="F162" s="10"/>
    </row>
    <row r="163" spans="2:6" ht="18">
      <c r="B163" s="10"/>
      <c r="C163" s="10"/>
      <c r="D163" s="10"/>
      <c r="E163" s="10"/>
      <c r="F163" s="10"/>
    </row>
    <row r="164" spans="2:6" ht="18">
      <c r="B164" s="10"/>
      <c r="C164" s="10"/>
      <c r="D164" s="10"/>
      <c r="E164" s="10"/>
      <c r="F164" s="10"/>
    </row>
    <row r="165" spans="2:6" ht="18">
      <c r="B165" s="10"/>
      <c r="C165" s="10"/>
      <c r="D165" s="10"/>
      <c r="E165" s="10"/>
      <c r="F165" s="10"/>
    </row>
  </sheetData>
  <sheetProtection/>
  <mergeCells count="3">
    <mergeCell ref="C1:H1"/>
    <mergeCell ref="B2:H2"/>
    <mergeCell ref="E4:G4"/>
  </mergeCells>
  <printOptions/>
  <pageMargins left="0.7874015748031497" right="0.3937007874015748" top="0.3937007874015748" bottom="0.1968503937007874" header="0" footer="0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Борисова Ольга Павловна</cp:lastModifiedBy>
  <cp:lastPrinted>2016-05-19T13:38:32Z</cp:lastPrinted>
  <dcterms:created xsi:type="dcterms:W3CDTF">2001-07-20T04:41:07Z</dcterms:created>
  <dcterms:modified xsi:type="dcterms:W3CDTF">2016-05-19T13:41:31Z</dcterms:modified>
  <cp:category/>
  <cp:version/>
  <cp:contentType/>
  <cp:contentStatus/>
</cp:coreProperties>
</file>