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2013" sheetId="1" r:id="rId1"/>
  </sheets>
  <definedNames>
    <definedName name="_xlnm.Print_Titles" localSheetId="0">'2013'!$5:$6</definedName>
  </definedNames>
  <calcPr fullCalcOnLoad="1" fullPrecision="0"/>
</workbook>
</file>

<file path=xl/sharedStrings.xml><?xml version="1.0" encoding="utf-8"?>
<sst xmlns="http://schemas.openxmlformats.org/spreadsheetml/2006/main" count="108" uniqueCount="106">
  <si>
    <t>Ежемесячное пособие на ребенка</t>
  </si>
  <si>
    <t>в обычном размере</t>
  </si>
  <si>
    <t>матери одиночки</t>
  </si>
  <si>
    <t>№ п/п</t>
  </si>
  <si>
    <t>Пособие на детей, находящихся под опекой в месяц на одного ребенка</t>
  </si>
  <si>
    <t>1.</t>
  </si>
  <si>
    <t>2.</t>
  </si>
  <si>
    <t>3.</t>
  </si>
  <si>
    <t>4.</t>
  </si>
  <si>
    <t>5.</t>
  </si>
  <si>
    <t>6.</t>
  </si>
  <si>
    <t>питание школьников в день</t>
  </si>
  <si>
    <t>ЕДВ ветераны в месяц</t>
  </si>
  <si>
    <t>ЕДВ труженики в месяц</t>
  </si>
  <si>
    <t>ЕДВ репрессир. в месяц</t>
  </si>
  <si>
    <t>ЕДВ пострад. в месяц</t>
  </si>
  <si>
    <t xml:space="preserve">Наименование  соц.выплаты </t>
  </si>
  <si>
    <t>приобретение школьной формы для первоклассников</t>
  </si>
  <si>
    <t>оплата услуг связи на одну семью в месяц</t>
  </si>
  <si>
    <t>Многодетные, всего</t>
  </si>
  <si>
    <t>8.</t>
  </si>
  <si>
    <t>9.</t>
  </si>
  <si>
    <t>Почетные граждане (ЕДВ)</t>
  </si>
  <si>
    <t>Почетные граждане (ежемес. комп. к пенсии)</t>
  </si>
  <si>
    <t xml:space="preserve">Почетные граждане </t>
  </si>
  <si>
    <t>Инвалиды 1гр., родители погибших, дети, вдовы</t>
  </si>
  <si>
    <t>Инвалиды 2гр.</t>
  </si>
  <si>
    <t xml:space="preserve">Участники разминирования </t>
  </si>
  <si>
    <t>7.</t>
  </si>
  <si>
    <t>Адресная помощь малоимущим гражданам</t>
  </si>
  <si>
    <t>Герои Соцтруда (ежем.пособие)</t>
  </si>
  <si>
    <t>Вдовы Героев (ежем.пособие)</t>
  </si>
  <si>
    <t>Пособия  усыновителям</t>
  </si>
  <si>
    <t>Социальное пособие на погребение</t>
  </si>
  <si>
    <t>Субсидии на оплату услуг связи (ветераны боевых действий)</t>
  </si>
  <si>
    <t>Денежное вознаграждение к Почетному знаку "Материнская слава" единовременно ( руб.)</t>
  </si>
  <si>
    <t>200 чел -          3 ст.</t>
  </si>
  <si>
    <t>128269- 1ст., 96201 -2ст., 64134- 3ст.</t>
  </si>
  <si>
    <t>матери одиночки с детьми инвалидами</t>
  </si>
  <si>
    <t xml:space="preserve"> дети военнослужащих</t>
  </si>
  <si>
    <t>дети-инвалиды, дети разыскиваемых родителей</t>
  </si>
  <si>
    <t xml:space="preserve"> дети из многодетных семей</t>
  </si>
  <si>
    <t>Региональный материнский капитал при рождении третьего и последующих детей</t>
  </si>
  <si>
    <t>Контин-гент     2011г. - отчет</t>
  </si>
  <si>
    <t>Контин-гент           2012г. Ожид.</t>
  </si>
  <si>
    <t>Контин-гент         2013г.</t>
  </si>
  <si>
    <t xml:space="preserve">Размер пособия      в 2011г., руб. </t>
  </si>
  <si>
    <t>Размер пособия    в 2012г., руб.</t>
  </si>
  <si>
    <t>Размер пособия   на 2013г., руб.</t>
  </si>
  <si>
    <t>Сумма расходов         в 2011г. , тыс.руб.-отчет</t>
  </si>
  <si>
    <t>ЕДВ "Дети войны"</t>
  </si>
  <si>
    <t xml:space="preserve"> 45 руб.; с 01.09.2012 г.- 50 руб. </t>
  </si>
  <si>
    <t xml:space="preserve"> 50 руб.; с 01.09.2013г.-55 руб. </t>
  </si>
  <si>
    <t>Ежемесячная денежная выплата при рождении третьего и последующих детей до достижении ребенком возраста трех лет</t>
  </si>
  <si>
    <t xml:space="preserve">176 чел. из них: 1ст.-12 чел, 2ст-23 чел.,  3ст-141 </t>
  </si>
  <si>
    <t xml:space="preserve">168 чел. из них: 1ст.-13 чел., 2ст-36 чел.,  3ст-119 </t>
  </si>
  <si>
    <t>7.1.</t>
  </si>
  <si>
    <t>7.2.</t>
  </si>
  <si>
    <t>7.3.</t>
  </si>
  <si>
    <t>10.</t>
  </si>
  <si>
    <t>10.1.</t>
  </si>
  <si>
    <t>10.2.</t>
  </si>
  <si>
    <t>10.3.</t>
  </si>
  <si>
    <t>10.4.</t>
  </si>
  <si>
    <t>10.5.</t>
  </si>
  <si>
    <t>10.6.</t>
  </si>
  <si>
    <t>11.</t>
  </si>
  <si>
    <t>12.</t>
  </si>
  <si>
    <t>12.1.</t>
  </si>
  <si>
    <t>12.2.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</si>
  <si>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</si>
  <si>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</si>
  <si>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</si>
  <si>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</si>
  <si>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</si>
  <si>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</si>
  <si>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</si>
  <si>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</si>
  <si>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</si>
  <si>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</si>
  <si>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135965 - 1ст., 101970 - 2ст., 67980 - 3ст.</t>
  </si>
  <si>
    <t>143443 - 1ст., 107578 - 2ст., 71719 - 3ст.</t>
  </si>
  <si>
    <t>Герои Советского Союза, РФ (ежем. пос.)</t>
  </si>
  <si>
    <t>Вдовы ветер. подр. особого риска</t>
  </si>
  <si>
    <t>Программа "Совершеннолетие" (на одного рожденного)</t>
  </si>
  <si>
    <t xml:space="preserve"> 40 руб.; с 01.09.2011 - 45 руб. </t>
  </si>
  <si>
    <t>ИТОГО</t>
  </si>
  <si>
    <t>Размер пособия   на 2014г., руб.</t>
  </si>
  <si>
    <t>Размер пособия   на 2015г., руб.</t>
  </si>
  <si>
    <t>Контин-гент         2014г.</t>
  </si>
  <si>
    <t>Контин-гент         2015г.</t>
  </si>
  <si>
    <t xml:space="preserve"> 55 руб.; с 01.09.2014г.-60 руб. </t>
  </si>
  <si>
    <t xml:space="preserve"> 60 руб.; с 01.09.2015г.-65 руб. </t>
  </si>
  <si>
    <t>150615 - 1ст., 112957 - 2ст., 75305 - 3ст.</t>
  </si>
  <si>
    <t>158146 - 1ст., 118605 - 2ст., 79070 - 3ст.</t>
  </si>
  <si>
    <t xml:space="preserve">Коэффициент роста 2013 г. к  2012 г. </t>
  </si>
  <si>
    <t xml:space="preserve">Коэффициент роста 2014 г. к  2013 г. </t>
  </si>
  <si>
    <t xml:space="preserve">Коэффициент роста 2015 г. к  2014 г. </t>
  </si>
  <si>
    <t xml:space="preserve">Отклонение 2013 год к 2012 г. </t>
  </si>
  <si>
    <r>
      <t xml:space="preserve">Ожидае-мое испол-нение          в  2012г., тыс.руб. </t>
    </r>
    <r>
      <rPr>
        <sz val="11"/>
        <color indexed="62"/>
        <rFont val="Times New Roman"/>
        <family val="1"/>
      </rPr>
      <t>(с почт.) с досроч. выплатами</t>
    </r>
  </si>
  <si>
    <r>
      <t xml:space="preserve">Прогноз    на 2013г.    тыс. руб.     </t>
    </r>
    <r>
      <rPr>
        <sz val="11"/>
        <color indexed="62"/>
        <rFont val="Times New Roman"/>
        <family val="1"/>
      </rPr>
      <t>(с почт.)</t>
    </r>
  </si>
  <si>
    <r>
      <t xml:space="preserve">Прогноз    на 2014г.    тыс. руб.     </t>
    </r>
    <r>
      <rPr>
        <sz val="11"/>
        <color indexed="62"/>
        <rFont val="Times New Roman"/>
        <family val="1"/>
      </rPr>
      <t>(с почт.)</t>
    </r>
  </si>
  <si>
    <r>
      <t xml:space="preserve">Прогноз    на 2015г.    тыс. руб.     </t>
    </r>
    <r>
      <rPr>
        <sz val="11"/>
        <color indexed="62"/>
        <rFont val="Times New Roman"/>
        <family val="1"/>
      </rPr>
      <t>(с почт.)</t>
    </r>
  </si>
  <si>
    <t>Таблица №2</t>
  </si>
  <si>
    <t>Реестр социальных выплат и ЕДВ к проекту бюджета на 2013 год и плановый период на 2014  и 2015 годов (без федеральных выплат)</t>
  </si>
  <si>
    <t>"БЮДЖЕТ ДЛЯ ГРАЖДАН"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</si>
</sst>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#,##0.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169" fontId="4" fillId="22" borderId="10" xfId="0" applyNumberFormat="1" applyFont="1" applyFill="1" applyBorder="1" applyAlignment="1">
      <alignment horizontal="center" vertical="center" wrapText="1"/>
    </xf>
    <xf numFmtId="1" fontId="4" fillId="22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2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3" xfId="52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8" fillId="25" borderId="10" xfId="52" applyFont="1" applyFill="1" applyBorder="1" applyAlignment="1">
      <alignment horizontal="center" vertical="center" wrapText="1"/>
      <protection/>
    </xf>
    <xf numFmtId="0" fontId="28" fillId="25" borderId="10" xfId="53" applyFont="1" applyFill="1" applyBorder="1" applyAlignment="1">
      <alignment horizontal="center" vertical="center" wrapText="1"/>
      <protection/>
    </xf>
    <xf numFmtId="0" fontId="28" fillId="0" borderId="15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1" fontId="28" fillId="2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69" fontId="5" fillId="0" borderId="10" xfId="0" applyNumberFormat="1" applyFont="1" applyBorder="1" applyAlignment="1">
      <alignment horizontal="center" vertical="center"/>
    </xf>
    <xf numFmtId="3" fontId="28" fillId="2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3" fontId="28" fillId="22" borderId="10" xfId="0" applyNumberFormat="1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1" fontId="28" fillId="22" borderId="10" xfId="0" applyNumberFormat="1" applyFont="1" applyFill="1" applyBorder="1" applyAlignment="1">
      <alignment horizontal="center" vertical="center" wrapText="1"/>
    </xf>
    <xf numFmtId="3" fontId="28" fillId="22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3" fontId="28" fillId="22" borderId="10" xfId="0" applyNumberFormat="1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3" fontId="28" fillId="22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Прогноз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5" sqref="I15"/>
    </sheetView>
  </sheetViews>
  <sheetFormatPr defaultColWidth="9.00390625" defaultRowHeight="31.5" customHeight="1"/>
  <cols>
    <col min="1" max="1" width="5.25390625" style="2" customWidth="1"/>
    <col min="2" max="2" width="9.125" style="2" customWidth="1"/>
    <col min="3" max="3" width="8.625" style="2" customWidth="1"/>
    <col min="4" max="4" width="6.25390625" style="2" customWidth="1"/>
    <col min="5" max="7" width="10.75390625" style="2" customWidth="1"/>
    <col min="8" max="8" width="10.375" style="2" customWidth="1"/>
    <col min="9" max="11" width="10.75390625" style="2" customWidth="1"/>
    <col min="12" max="12" width="11.25390625" style="2" customWidth="1"/>
    <col min="13" max="13" width="12.125" style="2" customWidth="1"/>
    <col min="14" max="14" width="11.625" style="2" customWidth="1"/>
    <col min="15" max="15" width="10.00390625" style="2" customWidth="1"/>
    <col min="16" max="16" width="12.00390625" style="2" customWidth="1"/>
    <col min="17" max="19" width="10.625" style="2" customWidth="1"/>
    <col min="20" max="20" width="10.125" style="2" customWidth="1"/>
    <col min="21" max="21" width="9.375" style="2" customWidth="1"/>
    <col min="22" max="22" width="9.25390625" style="0" bestFit="1" customWidth="1"/>
    <col min="23" max="23" width="9.375" style="0" bestFit="1" customWidth="1"/>
  </cols>
  <sheetData>
    <row r="1" spans="1:23" ht="18.75" customHeight="1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22:23" ht="19.5" customHeight="1">
      <c r="V2" s="47" t="s">
        <v>103</v>
      </c>
      <c r="W2" s="47"/>
    </row>
    <row r="3" spans="1:21" s="3" customFormat="1" ht="18.75" customHeight="1">
      <c r="A3" s="54" t="s">
        <v>104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3" customFormat="1" ht="18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3" ht="123" customHeight="1" thickBot="1">
      <c r="A5" s="22" t="s">
        <v>3</v>
      </c>
      <c r="B5" s="55" t="s">
        <v>16</v>
      </c>
      <c r="C5" s="56"/>
      <c r="D5" s="57"/>
      <c r="E5" s="23" t="s">
        <v>43</v>
      </c>
      <c r="F5" s="23" t="s">
        <v>44</v>
      </c>
      <c r="G5" s="23" t="s">
        <v>45</v>
      </c>
      <c r="H5" s="23" t="s">
        <v>89</v>
      </c>
      <c r="I5" s="23" t="s">
        <v>90</v>
      </c>
      <c r="J5" s="23" t="s">
        <v>46</v>
      </c>
      <c r="K5" s="23" t="s">
        <v>47</v>
      </c>
      <c r="L5" s="23" t="s">
        <v>48</v>
      </c>
      <c r="M5" s="23" t="s">
        <v>87</v>
      </c>
      <c r="N5" s="23" t="s">
        <v>88</v>
      </c>
      <c r="O5" s="23" t="s">
        <v>49</v>
      </c>
      <c r="P5" s="23" t="s">
        <v>99</v>
      </c>
      <c r="Q5" s="23" t="s">
        <v>100</v>
      </c>
      <c r="R5" s="23" t="s">
        <v>101</v>
      </c>
      <c r="S5" s="23" t="s">
        <v>102</v>
      </c>
      <c r="T5" s="24" t="s">
        <v>95</v>
      </c>
      <c r="U5" s="30" t="s">
        <v>96</v>
      </c>
      <c r="V5" s="31" t="s">
        <v>97</v>
      </c>
      <c r="W5" s="31" t="s">
        <v>98</v>
      </c>
    </row>
    <row r="6" spans="1:23" s="1" customFormat="1" ht="14.25" customHeight="1" thickBot="1">
      <c r="A6" s="26">
        <v>1</v>
      </c>
      <c r="B6" s="58">
        <v>2</v>
      </c>
      <c r="C6" s="58"/>
      <c r="D6" s="58"/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7">
        <v>15</v>
      </c>
      <c r="R6" s="27">
        <v>16</v>
      </c>
      <c r="S6" s="27">
        <v>17</v>
      </c>
      <c r="T6" s="28">
        <v>18</v>
      </c>
      <c r="U6" s="29">
        <v>19</v>
      </c>
      <c r="V6" s="29">
        <v>20</v>
      </c>
      <c r="W6" s="29">
        <v>21</v>
      </c>
    </row>
    <row r="7" spans="1:23" ht="28.5" customHeight="1">
      <c r="A7" s="20" t="s">
        <v>5</v>
      </c>
      <c r="B7" s="51" t="s">
        <v>12</v>
      </c>
      <c r="C7" s="51"/>
      <c r="D7" s="51"/>
      <c r="E7" s="13">
        <v>54491</v>
      </c>
      <c r="F7" s="14">
        <v>56682</v>
      </c>
      <c r="G7" s="14">
        <v>60633</v>
      </c>
      <c r="H7" s="14">
        <v>64245</v>
      </c>
      <c r="I7" s="14">
        <v>67968</v>
      </c>
      <c r="J7" s="4">
        <v>590</v>
      </c>
      <c r="K7" s="4">
        <v>630</v>
      </c>
      <c r="L7" s="41">
        <v>665</v>
      </c>
      <c r="M7" s="17">
        <v>700</v>
      </c>
      <c r="N7" s="17">
        <v>735</v>
      </c>
      <c r="O7" s="12">
        <v>384630</v>
      </c>
      <c r="P7" s="25">
        <v>448594</v>
      </c>
      <c r="Q7" s="25">
        <v>491111</v>
      </c>
      <c r="R7" s="25">
        <v>547753</v>
      </c>
      <c r="S7" s="25">
        <v>608472</v>
      </c>
      <c r="T7" s="7">
        <f>Q7/P7*100</f>
        <v>109.5</v>
      </c>
      <c r="U7" s="16">
        <f>R7/Q7*100</f>
        <v>111.5</v>
      </c>
      <c r="V7" s="34">
        <f>S7/R7*100</f>
        <v>111.1</v>
      </c>
      <c r="W7" s="35">
        <f>Q7-P7</f>
        <v>42517</v>
      </c>
    </row>
    <row r="8" spans="1:23" ht="28.5" customHeight="1">
      <c r="A8" s="20" t="s">
        <v>6</v>
      </c>
      <c r="B8" s="51" t="s">
        <v>13</v>
      </c>
      <c r="C8" s="51"/>
      <c r="D8" s="51"/>
      <c r="E8" s="13">
        <v>638</v>
      </c>
      <c r="F8" s="14">
        <v>721</v>
      </c>
      <c r="G8" s="14">
        <v>636</v>
      </c>
      <c r="H8" s="14">
        <v>636</v>
      </c>
      <c r="I8" s="14">
        <v>604</v>
      </c>
      <c r="J8" s="4">
        <v>680</v>
      </c>
      <c r="K8" s="4">
        <v>720</v>
      </c>
      <c r="L8" s="41">
        <v>760</v>
      </c>
      <c r="M8" s="17">
        <v>800</v>
      </c>
      <c r="N8" s="17">
        <v>840</v>
      </c>
      <c r="O8" s="12">
        <v>4782</v>
      </c>
      <c r="P8" s="25">
        <v>6323</v>
      </c>
      <c r="Q8" s="25">
        <v>5684</v>
      </c>
      <c r="R8" s="25">
        <v>6197</v>
      </c>
      <c r="S8" s="25">
        <v>6178</v>
      </c>
      <c r="T8" s="7">
        <f>Q8/P8*100</f>
        <v>89.9</v>
      </c>
      <c r="U8" s="16">
        <f aca="true" t="shared" si="0" ref="U8:V17">R8/Q8*100</f>
        <v>109</v>
      </c>
      <c r="V8" s="34">
        <f aca="true" t="shared" si="1" ref="V8:V13">S8/R8*100</f>
        <v>99.7</v>
      </c>
      <c r="W8" s="35">
        <f aca="true" t="shared" si="2" ref="W8:W43">Q8-P8</f>
        <v>-639</v>
      </c>
    </row>
    <row r="9" spans="1:23" ht="28.5" customHeight="1">
      <c r="A9" s="20" t="s">
        <v>7</v>
      </c>
      <c r="B9" s="51" t="s">
        <v>14</v>
      </c>
      <c r="C9" s="51"/>
      <c r="D9" s="51"/>
      <c r="E9" s="13">
        <v>735</v>
      </c>
      <c r="F9" s="14">
        <v>934</v>
      </c>
      <c r="G9" s="14">
        <v>913</v>
      </c>
      <c r="H9" s="14">
        <v>913</v>
      </c>
      <c r="I9" s="14">
        <v>913</v>
      </c>
      <c r="J9" s="4">
        <v>680</v>
      </c>
      <c r="K9" s="4">
        <v>720</v>
      </c>
      <c r="L9" s="41">
        <v>760</v>
      </c>
      <c r="M9" s="17">
        <v>800</v>
      </c>
      <c r="N9" s="17">
        <v>840</v>
      </c>
      <c r="O9" s="12">
        <v>6617</v>
      </c>
      <c r="P9" s="25">
        <v>8359</v>
      </c>
      <c r="Q9" s="25">
        <v>8294</v>
      </c>
      <c r="R9" s="25">
        <v>8896</v>
      </c>
      <c r="S9" s="25">
        <v>9415</v>
      </c>
      <c r="T9" s="7">
        <f aca="true" t="shared" si="3" ref="T9:T17">Q9/P9*100</f>
        <v>99.2</v>
      </c>
      <c r="U9" s="16">
        <f t="shared" si="0"/>
        <v>107.3</v>
      </c>
      <c r="V9" s="34">
        <f t="shared" si="1"/>
        <v>105.8</v>
      </c>
      <c r="W9" s="35">
        <f t="shared" si="2"/>
        <v>-65</v>
      </c>
    </row>
    <row r="10" spans="1:23" ht="23.25" customHeight="1">
      <c r="A10" s="20" t="s">
        <v>8</v>
      </c>
      <c r="B10" s="51" t="s">
        <v>15</v>
      </c>
      <c r="C10" s="51"/>
      <c r="D10" s="51"/>
      <c r="E10" s="13">
        <v>12</v>
      </c>
      <c r="F10" s="14">
        <v>11</v>
      </c>
      <c r="G10" s="14">
        <v>26</v>
      </c>
      <c r="H10" s="14">
        <v>28</v>
      </c>
      <c r="I10" s="14">
        <v>28</v>
      </c>
      <c r="J10" s="4">
        <v>590</v>
      </c>
      <c r="K10" s="4">
        <v>630</v>
      </c>
      <c r="L10" s="41">
        <v>665</v>
      </c>
      <c r="M10" s="17">
        <v>700</v>
      </c>
      <c r="N10" s="17">
        <v>735</v>
      </c>
      <c r="O10" s="12">
        <v>83</v>
      </c>
      <c r="P10" s="25">
        <v>199</v>
      </c>
      <c r="Q10" s="25">
        <v>211</v>
      </c>
      <c r="R10" s="25">
        <v>242</v>
      </c>
      <c r="S10" s="25">
        <v>252</v>
      </c>
      <c r="T10" s="7">
        <f t="shared" si="3"/>
        <v>106</v>
      </c>
      <c r="U10" s="16">
        <f t="shared" si="0"/>
        <v>114.7</v>
      </c>
      <c r="V10" s="34">
        <f t="shared" si="1"/>
        <v>104.1</v>
      </c>
      <c r="W10" s="35">
        <f t="shared" si="2"/>
        <v>12</v>
      </c>
    </row>
    <row r="11" spans="1:23" ht="23.25" customHeight="1">
      <c r="A11" s="20" t="s">
        <v>9</v>
      </c>
      <c r="B11" s="51" t="s">
        <v>32</v>
      </c>
      <c r="C11" s="51"/>
      <c r="D11" s="51"/>
      <c r="E11" s="13">
        <v>685</v>
      </c>
      <c r="F11" s="12">
        <v>900</v>
      </c>
      <c r="G11" s="14">
        <v>936</v>
      </c>
      <c r="H11" s="14">
        <v>1048</v>
      </c>
      <c r="I11" s="14">
        <v>1142</v>
      </c>
      <c r="J11" s="12">
        <v>8000</v>
      </c>
      <c r="K11" s="12">
        <v>8000</v>
      </c>
      <c r="L11" s="42">
        <v>8440</v>
      </c>
      <c r="M11" s="18">
        <v>8862</v>
      </c>
      <c r="N11" s="18">
        <v>9305</v>
      </c>
      <c r="O11" s="12">
        <v>60152</v>
      </c>
      <c r="P11" s="25">
        <v>87697</v>
      </c>
      <c r="Q11" s="25">
        <v>96219</v>
      </c>
      <c r="R11" s="25">
        <v>113121</v>
      </c>
      <c r="S11" s="25">
        <v>129428</v>
      </c>
      <c r="T11" s="7">
        <f t="shared" si="3"/>
        <v>109.7</v>
      </c>
      <c r="U11" s="16">
        <f t="shared" si="0"/>
        <v>117.6</v>
      </c>
      <c r="V11" s="34">
        <f t="shared" si="1"/>
        <v>114.4</v>
      </c>
      <c r="W11" s="35">
        <f t="shared" si="2"/>
        <v>8522</v>
      </c>
    </row>
    <row r="12" spans="1:23" ht="45" customHeight="1">
      <c r="A12" s="20" t="s">
        <v>10</v>
      </c>
      <c r="B12" s="51" t="s">
        <v>4</v>
      </c>
      <c r="C12" s="51"/>
      <c r="D12" s="51"/>
      <c r="E12" s="13">
        <v>1672</v>
      </c>
      <c r="F12" s="13">
        <v>1850</v>
      </c>
      <c r="G12" s="13">
        <v>1950</v>
      </c>
      <c r="H12" s="13">
        <v>2086</v>
      </c>
      <c r="I12" s="13">
        <v>2227</v>
      </c>
      <c r="J12" s="12">
        <v>4987</v>
      </c>
      <c r="K12" s="12">
        <v>5286</v>
      </c>
      <c r="L12" s="42">
        <v>5577</v>
      </c>
      <c r="M12" s="18">
        <v>5856</v>
      </c>
      <c r="N12" s="18">
        <v>6149</v>
      </c>
      <c r="O12" s="12">
        <v>103330</v>
      </c>
      <c r="P12" s="25">
        <v>119109</v>
      </c>
      <c r="Q12" s="25">
        <v>132462</v>
      </c>
      <c r="R12" s="25">
        <v>148786</v>
      </c>
      <c r="S12" s="25">
        <v>166791</v>
      </c>
      <c r="T12" s="7">
        <f t="shared" si="3"/>
        <v>111.2</v>
      </c>
      <c r="U12" s="16">
        <f t="shared" si="0"/>
        <v>112.3</v>
      </c>
      <c r="V12" s="16">
        <f t="shared" si="0"/>
        <v>112.1</v>
      </c>
      <c r="W12" s="35">
        <f t="shared" si="2"/>
        <v>13353</v>
      </c>
    </row>
    <row r="13" spans="1:23" ht="23.25" customHeight="1">
      <c r="A13" s="20" t="s">
        <v>28</v>
      </c>
      <c r="B13" s="50" t="s">
        <v>19</v>
      </c>
      <c r="C13" s="50"/>
      <c r="D13" s="50"/>
      <c r="E13" s="13"/>
      <c r="F13" s="13"/>
      <c r="G13" s="13"/>
      <c r="H13" s="13"/>
      <c r="I13" s="13"/>
      <c r="J13" s="6"/>
      <c r="K13" s="6"/>
      <c r="L13" s="41"/>
      <c r="M13" s="17"/>
      <c r="N13" s="17"/>
      <c r="O13" s="11">
        <f>O14+O15+O16</f>
        <v>107970</v>
      </c>
      <c r="P13" s="25">
        <f>P14+P15+P16</f>
        <v>131059</v>
      </c>
      <c r="Q13" s="25">
        <f>Q14+Q15+Q16</f>
        <v>160237</v>
      </c>
      <c r="R13" s="25">
        <v>193370</v>
      </c>
      <c r="S13" s="25">
        <v>228883</v>
      </c>
      <c r="T13" s="7">
        <f t="shared" si="3"/>
        <v>122.3</v>
      </c>
      <c r="U13" s="16">
        <f t="shared" si="0"/>
        <v>120.7</v>
      </c>
      <c r="V13" s="34">
        <f t="shared" si="1"/>
        <v>118.4</v>
      </c>
      <c r="W13" s="35">
        <f t="shared" si="2"/>
        <v>29178</v>
      </c>
    </row>
    <row r="14" spans="1:23" ht="63" customHeight="1">
      <c r="A14" s="20" t="s">
        <v>56</v>
      </c>
      <c r="B14" s="50" t="s">
        <v>11</v>
      </c>
      <c r="C14" s="50"/>
      <c r="D14" s="50"/>
      <c r="E14" s="13">
        <v>13605</v>
      </c>
      <c r="F14" s="13">
        <v>13518</v>
      </c>
      <c r="G14" s="13">
        <v>14995</v>
      </c>
      <c r="H14" s="13">
        <v>16557</v>
      </c>
      <c r="I14" s="13">
        <v>18134</v>
      </c>
      <c r="J14" s="4" t="s">
        <v>85</v>
      </c>
      <c r="K14" s="4" t="s">
        <v>51</v>
      </c>
      <c r="L14" s="41" t="s">
        <v>52</v>
      </c>
      <c r="M14" s="17" t="s">
        <v>91</v>
      </c>
      <c r="N14" s="17" t="s">
        <v>92</v>
      </c>
      <c r="O14" s="25">
        <v>103963</v>
      </c>
      <c r="P14" s="25">
        <v>126194</v>
      </c>
      <c r="Q14" s="25">
        <v>154747</v>
      </c>
      <c r="R14" s="25">
        <v>187428</v>
      </c>
      <c r="S14" s="25">
        <v>223230</v>
      </c>
      <c r="T14" s="7">
        <f t="shared" si="3"/>
        <v>122.6</v>
      </c>
      <c r="U14" s="16">
        <f t="shared" si="0"/>
        <v>121.1</v>
      </c>
      <c r="V14" s="16">
        <f t="shared" si="0"/>
        <v>119.1</v>
      </c>
      <c r="W14" s="35">
        <f t="shared" si="2"/>
        <v>28553</v>
      </c>
    </row>
    <row r="15" spans="1:23" ht="54" customHeight="1">
      <c r="A15" s="20" t="s">
        <v>57</v>
      </c>
      <c r="B15" s="59" t="s">
        <v>17</v>
      </c>
      <c r="C15" s="59"/>
      <c r="D15" s="59"/>
      <c r="E15" s="13">
        <v>1415</v>
      </c>
      <c r="F15" s="13">
        <v>1407</v>
      </c>
      <c r="G15" s="13">
        <v>1477</v>
      </c>
      <c r="H15" s="13">
        <v>1577</v>
      </c>
      <c r="I15" s="13">
        <v>1577</v>
      </c>
      <c r="J15" s="12">
        <v>1444</v>
      </c>
      <c r="K15" s="12">
        <v>1530</v>
      </c>
      <c r="L15" s="42">
        <v>1614</v>
      </c>
      <c r="M15" s="18">
        <v>1695</v>
      </c>
      <c r="N15" s="18">
        <v>1780</v>
      </c>
      <c r="O15" s="36">
        <v>1663</v>
      </c>
      <c r="P15" s="37">
        <v>2019</v>
      </c>
      <c r="Q15" s="37">
        <v>2383</v>
      </c>
      <c r="R15" s="37">
        <v>2673</v>
      </c>
      <c r="S15" s="37">
        <v>2807</v>
      </c>
      <c r="T15" s="7">
        <f t="shared" si="3"/>
        <v>118</v>
      </c>
      <c r="U15" s="16">
        <f t="shared" si="0"/>
        <v>112.2</v>
      </c>
      <c r="V15" s="16">
        <f t="shared" si="0"/>
        <v>105</v>
      </c>
      <c r="W15" s="35">
        <f t="shared" si="2"/>
        <v>364</v>
      </c>
    </row>
    <row r="16" spans="1:23" ht="45" customHeight="1">
      <c r="A16" s="20" t="s">
        <v>58</v>
      </c>
      <c r="B16" s="50" t="s">
        <v>18</v>
      </c>
      <c r="C16" s="50"/>
      <c r="D16" s="50"/>
      <c r="E16" s="13">
        <v>1080</v>
      </c>
      <c r="F16" s="14">
        <v>1100</v>
      </c>
      <c r="G16" s="14">
        <v>1362</v>
      </c>
      <c r="H16" s="14">
        <v>1362</v>
      </c>
      <c r="I16" s="14">
        <v>1313</v>
      </c>
      <c r="J16" s="5">
        <v>168</v>
      </c>
      <c r="K16" s="5">
        <v>178</v>
      </c>
      <c r="L16" s="42">
        <v>188</v>
      </c>
      <c r="M16" s="18">
        <v>197</v>
      </c>
      <c r="N16" s="18">
        <v>207</v>
      </c>
      <c r="O16" s="12">
        <v>2344</v>
      </c>
      <c r="P16" s="25">
        <v>2846</v>
      </c>
      <c r="Q16" s="25">
        <v>3107</v>
      </c>
      <c r="R16" s="25">
        <v>3269</v>
      </c>
      <c r="S16" s="25">
        <v>2846</v>
      </c>
      <c r="T16" s="7">
        <f t="shared" si="3"/>
        <v>109.2</v>
      </c>
      <c r="U16" s="16">
        <f t="shared" si="0"/>
        <v>105.2</v>
      </c>
      <c r="V16" s="16">
        <f t="shared" si="0"/>
        <v>87.1</v>
      </c>
      <c r="W16" s="35">
        <f t="shared" si="2"/>
        <v>261</v>
      </c>
    </row>
    <row r="17" spans="1:23" ht="45" customHeight="1">
      <c r="A17" s="53" t="s">
        <v>20</v>
      </c>
      <c r="B17" s="50" t="s">
        <v>35</v>
      </c>
      <c r="C17" s="50"/>
      <c r="D17" s="50"/>
      <c r="E17" s="52" t="s">
        <v>54</v>
      </c>
      <c r="F17" s="52" t="s">
        <v>55</v>
      </c>
      <c r="G17" s="51" t="s">
        <v>36</v>
      </c>
      <c r="H17" s="51" t="s">
        <v>36</v>
      </c>
      <c r="I17" s="51" t="s">
        <v>36</v>
      </c>
      <c r="J17" s="52" t="s">
        <v>37</v>
      </c>
      <c r="K17" s="52" t="s">
        <v>80</v>
      </c>
      <c r="L17" s="61" t="s">
        <v>81</v>
      </c>
      <c r="M17" s="64" t="s">
        <v>93</v>
      </c>
      <c r="N17" s="64" t="s">
        <v>94</v>
      </c>
      <c r="O17" s="63">
        <v>12795</v>
      </c>
      <c r="P17" s="48">
        <v>13528</v>
      </c>
      <c r="Q17" s="48">
        <v>14344</v>
      </c>
      <c r="R17" s="48">
        <v>15061</v>
      </c>
      <c r="S17" s="48">
        <v>15814</v>
      </c>
      <c r="T17" s="60">
        <f t="shared" si="3"/>
        <v>106</v>
      </c>
      <c r="U17" s="49">
        <f t="shared" si="0"/>
        <v>105</v>
      </c>
      <c r="V17" s="49">
        <f t="shared" si="0"/>
        <v>105</v>
      </c>
      <c r="W17" s="67">
        <f t="shared" si="2"/>
        <v>816</v>
      </c>
    </row>
    <row r="18" spans="1:23" ht="53.25" customHeight="1">
      <c r="A18" s="53"/>
      <c r="B18" s="50"/>
      <c r="C18" s="50"/>
      <c r="D18" s="50"/>
      <c r="E18" s="52"/>
      <c r="F18" s="52"/>
      <c r="G18" s="51"/>
      <c r="H18" s="51"/>
      <c r="I18" s="51"/>
      <c r="J18" s="52"/>
      <c r="K18" s="51"/>
      <c r="L18" s="62"/>
      <c r="M18" s="65"/>
      <c r="N18" s="65"/>
      <c r="O18" s="63"/>
      <c r="P18" s="48"/>
      <c r="Q18" s="48"/>
      <c r="R18" s="48"/>
      <c r="S18" s="48"/>
      <c r="T18" s="60"/>
      <c r="U18" s="49"/>
      <c r="V18" s="49"/>
      <c r="W18" s="45"/>
    </row>
    <row r="19" spans="1:23" ht="45" customHeight="1">
      <c r="A19" s="20" t="s">
        <v>21</v>
      </c>
      <c r="B19" s="51" t="s">
        <v>29</v>
      </c>
      <c r="C19" s="51"/>
      <c r="D19" s="51"/>
      <c r="E19" s="13">
        <v>30101</v>
      </c>
      <c r="F19" s="13">
        <v>33101</v>
      </c>
      <c r="G19" s="13">
        <v>33101</v>
      </c>
      <c r="H19" s="13">
        <v>33101</v>
      </c>
      <c r="I19" s="13">
        <v>33101</v>
      </c>
      <c r="J19" s="4">
        <v>100</v>
      </c>
      <c r="K19" s="4">
        <v>106</v>
      </c>
      <c r="L19" s="41">
        <v>106</v>
      </c>
      <c r="M19" s="17">
        <v>106</v>
      </c>
      <c r="N19" s="17">
        <v>106</v>
      </c>
      <c r="O19" s="25">
        <v>42822</v>
      </c>
      <c r="P19" s="25">
        <v>42886</v>
      </c>
      <c r="Q19" s="25">
        <v>45391</v>
      </c>
      <c r="R19" s="25">
        <v>45391</v>
      </c>
      <c r="S19" s="25">
        <v>45391</v>
      </c>
      <c r="T19" s="7">
        <f aca="true" t="shared" si="4" ref="T19:V22">Q19/P19*100</f>
        <v>105.8</v>
      </c>
      <c r="U19" s="7">
        <f t="shared" si="4"/>
        <v>100</v>
      </c>
      <c r="V19" s="7">
        <f t="shared" si="4"/>
        <v>100</v>
      </c>
      <c r="W19" s="35">
        <f t="shared" si="2"/>
        <v>2505</v>
      </c>
    </row>
    <row r="20" spans="1:23" ht="45" customHeight="1">
      <c r="A20" s="20" t="s">
        <v>59</v>
      </c>
      <c r="B20" s="50" t="s">
        <v>0</v>
      </c>
      <c r="C20" s="50"/>
      <c r="D20" s="50"/>
      <c r="E20" s="13">
        <v>68408</v>
      </c>
      <c r="F20" s="13">
        <v>63382</v>
      </c>
      <c r="G20" s="13">
        <f>G21+G22+G24+G25+G23+G26</f>
        <v>85126</v>
      </c>
      <c r="H20" s="13">
        <f>H21+H22+H24+H25+H23+H26</f>
        <v>79081</v>
      </c>
      <c r="I20" s="13">
        <f>I21+I22+I24+I25+I23+I26</f>
        <v>83895</v>
      </c>
      <c r="J20" s="38"/>
      <c r="K20" s="38"/>
      <c r="L20" s="43"/>
      <c r="M20" s="39"/>
      <c r="N20" s="39"/>
      <c r="O20" s="12">
        <f>O21+O22+O23+O24+O25+O26</f>
        <v>283252</v>
      </c>
      <c r="P20" s="25">
        <f>P21+P22+P23+P24+P25+P26</f>
        <v>318105</v>
      </c>
      <c r="Q20" s="25">
        <f>Q21+Q22+Q23+Q24+Q25+Q26</f>
        <v>345074</v>
      </c>
      <c r="R20" s="25">
        <f>R21+R22+R23+R24+R25+R26</f>
        <v>344727</v>
      </c>
      <c r="S20" s="25">
        <f>S21+S22+S23+S24+S25+S26</f>
        <v>384101</v>
      </c>
      <c r="T20" s="7">
        <f t="shared" si="4"/>
        <v>108.5</v>
      </c>
      <c r="U20" s="7">
        <f t="shared" si="4"/>
        <v>99.9</v>
      </c>
      <c r="V20" s="7">
        <f t="shared" si="4"/>
        <v>111.4</v>
      </c>
      <c r="W20" s="35">
        <f t="shared" si="2"/>
        <v>26969</v>
      </c>
    </row>
    <row r="21" spans="1:23" ht="28.5" customHeight="1">
      <c r="A21" s="20" t="s">
        <v>60</v>
      </c>
      <c r="B21" s="50" t="s">
        <v>1</v>
      </c>
      <c r="C21" s="50"/>
      <c r="D21" s="50"/>
      <c r="E21" s="13">
        <v>42832</v>
      </c>
      <c r="F21" s="14">
        <v>42274</v>
      </c>
      <c r="G21" s="14">
        <v>53100</v>
      </c>
      <c r="H21" s="14">
        <v>47745</v>
      </c>
      <c r="I21" s="14">
        <v>50938</v>
      </c>
      <c r="J21" s="4">
        <v>215</v>
      </c>
      <c r="K21" s="4">
        <v>228</v>
      </c>
      <c r="L21" s="41">
        <v>240</v>
      </c>
      <c r="M21" s="17">
        <v>252</v>
      </c>
      <c r="N21" s="17">
        <v>265</v>
      </c>
      <c r="O21" s="25">
        <v>144331</v>
      </c>
      <c r="P21" s="25">
        <v>140154</v>
      </c>
      <c r="Q21" s="25">
        <v>155216</v>
      </c>
      <c r="R21" s="25">
        <v>146546</v>
      </c>
      <c r="S21" s="25">
        <v>164413</v>
      </c>
      <c r="T21" s="7">
        <f t="shared" si="4"/>
        <v>110.7</v>
      </c>
      <c r="U21" s="7">
        <f t="shared" si="4"/>
        <v>94.4</v>
      </c>
      <c r="V21" s="7">
        <f t="shared" si="4"/>
        <v>112.2</v>
      </c>
      <c r="W21" s="35">
        <f t="shared" si="2"/>
        <v>15062</v>
      </c>
    </row>
    <row r="22" spans="1:23" ht="45" customHeight="1">
      <c r="A22" s="20" t="s">
        <v>61</v>
      </c>
      <c r="B22" s="50" t="s">
        <v>40</v>
      </c>
      <c r="C22" s="50"/>
      <c r="D22" s="50"/>
      <c r="E22" s="13">
        <v>603</v>
      </c>
      <c r="F22" s="14">
        <v>907</v>
      </c>
      <c r="G22" s="14">
        <v>1161</v>
      </c>
      <c r="H22" s="14">
        <v>1271</v>
      </c>
      <c r="I22" s="14">
        <v>1352</v>
      </c>
      <c r="J22" s="4">
        <v>322.5</v>
      </c>
      <c r="K22" s="12">
        <v>1000</v>
      </c>
      <c r="L22" s="42">
        <v>1055</v>
      </c>
      <c r="M22" s="18">
        <v>1110</v>
      </c>
      <c r="N22" s="18">
        <v>1165</v>
      </c>
      <c r="O22" s="25">
        <v>3155</v>
      </c>
      <c r="P22" s="25">
        <v>14288</v>
      </c>
      <c r="Q22" s="25">
        <v>14919</v>
      </c>
      <c r="R22" s="25">
        <v>17183</v>
      </c>
      <c r="S22" s="25">
        <v>19182</v>
      </c>
      <c r="T22" s="7">
        <f t="shared" si="4"/>
        <v>104.4</v>
      </c>
      <c r="U22" s="7">
        <f t="shared" si="4"/>
        <v>115.2</v>
      </c>
      <c r="V22" s="7">
        <f t="shared" si="4"/>
        <v>111.6</v>
      </c>
      <c r="W22" s="35">
        <f t="shared" si="2"/>
        <v>631</v>
      </c>
    </row>
    <row r="23" spans="1:23" ht="27" customHeight="1">
      <c r="A23" s="20" t="s">
        <v>62</v>
      </c>
      <c r="B23" s="50" t="s">
        <v>39</v>
      </c>
      <c r="C23" s="50"/>
      <c r="D23" s="50"/>
      <c r="E23" s="13">
        <v>180</v>
      </c>
      <c r="F23" s="14">
        <v>134</v>
      </c>
      <c r="G23" s="14">
        <v>243</v>
      </c>
      <c r="H23" s="14">
        <v>277</v>
      </c>
      <c r="I23" s="14">
        <v>313</v>
      </c>
      <c r="J23" s="4">
        <v>322.5</v>
      </c>
      <c r="K23" s="4">
        <v>500</v>
      </c>
      <c r="L23" s="41">
        <v>530</v>
      </c>
      <c r="M23" s="17">
        <v>555</v>
      </c>
      <c r="N23" s="17">
        <v>585</v>
      </c>
      <c r="O23" s="25">
        <v>827</v>
      </c>
      <c r="P23" s="25">
        <v>791</v>
      </c>
      <c r="Q23" s="25">
        <v>1569</v>
      </c>
      <c r="R23" s="25">
        <v>1875</v>
      </c>
      <c r="S23" s="25">
        <v>2228</v>
      </c>
      <c r="T23" s="7">
        <f aca="true" t="shared" si="5" ref="T23:T43">Q23/P23*100</f>
        <v>198.4</v>
      </c>
      <c r="U23" s="7">
        <f aca="true" t="shared" si="6" ref="U23:V25">R23/Q23*100</f>
        <v>119.5</v>
      </c>
      <c r="V23" s="7">
        <f t="shared" si="6"/>
        <v>118.8</v>
      </c>
      <c r="W23" s="35">
        <f t="shared" si="2"/>
        <v>778</v>
      </c>
    </row>
    <row r="24" spans="1:23" ht="27" customHeight="1">
      <c r="A24" s="20" t="s">
        <v>63</v>
      </c>
      <c r="B24" s="50" t="s">
        <v>2</v>
      </c>
      <c r="C24" s="50"/>
      <c r="D24" s="50"/>
      <c r="E24" s="13">
        <v>12178</v>
      </c>
      <c r="F24" s="14">
        <v>11103</v>
      </c>
      <c r="G24" s="14">
        <v>14587</v>
      </c>
      <c r="H24" s="14">
        <v>13400</v>
      </c>
      <c r="I24" s="14">
        <v>14009</v>
      </c>
      <c r="J24" s="4">
        <v>430</v>
      </c>
      <c r="K24" s="4">
        <v>456</v>
      </c>
      <c r="L24" s="41">
        <v>480</v>
      </c>
      <c r="M24" s="17">
        <v>505</v>
      </c>
      <c r="N24" s="17">
        <v>530</v>
      </c>
      <c r="O24" s="25">
        <v>74634</v>
      </c>
      <c r="P24" s="25">
        <v>85120</v>
      </c>
      <c r="Q24" s="25">
        <v>85281</v>
      </c>
      <c r="R24" s="25">
        <v>82423</v>
      </c>
      <c r="S24" s="25">
        <v>90432</v>
      </c>
      <c r="T24" s="7">
        <f t="shared" si="5"/>
        <v>100.2</v>
      </c>
      <c r="U24" s="7">
        <f t="shared" si="6"/>
        <v>96.6</v>
      </c>
      <c r="V24" s="7">
        <f t="shared" si="6"/>
        <v>109.7</v>
      </c>
      <c r="W24" s="35">
        <f t="shared" si="2"/>
        <v>161</v>
      </c>
    </row>
    <row r="25" spans="1:23" ht="32.25" customHeight="1">
      <c r="A25" s="20" t="s">
        <v>64</v>
      </c>
      <c r="B25" s="50" t="s">
        <v>41</v>
      </c>
      <c r="C25" s="50"/>
      <c r="D25" s="50"/>
      <c r="E25" s="13">
        <v>12615</v>
      </c>
      <c r="F25" s="14">
        <v>13006</v>
      </c>
      <c r="G25" s="14">
        <v>15711</v>
      </c>
      <c r="H25" s="14">
        <v>16026</v>
      </c>
      <c r="I25" s="14">
        <v>16892</v>
      </c>
      <c r="J25" s="4">
        <v>322.5</v>
      </c>
      <c r="K25" s="4">
        <v>342</v>
      </c>
      <c r="L25" s="41">
        <v>360</v>
      </c>
      <c r="M25" s="17">
        <v>380</v>
      </c>
      <c r="N25" s="17">
        <v>400</v>
      </c>
      <c r="O25" s="25">
        <v>60305</v>
      </c>
      <c r="P25" s="25">
        <v>63790</v>
      </c>
      <c r="Q25" s="25">
        <v>68890</v>
      </c>
      <c r="R25" s="25">
        <v>74173</v>
      </c>
      <c r="S25" s="25">
        <v>82297</v>
      </c>
      <c r="T25" s="7">
        <f t="shared" si="5"/>
        <v>108</v>
      </c>
      <c r="U25" s="7">
        <f t="shared" si="6"/>
        <v>107.7</v>
      </c>
      <c r="V25" s="7">
        <f t="shared" si="6"/>
        <v>111</v>
      </c>
      <c r="W25" s="35">
        <f t="shared" si="2"/>
        <v>5100</v>
      </c>
    </row>
    <row r="26" spans="1:23" ht="32.25" customHeight="1">
      <c r="A26" s="20" t="s">
        <v>65</v>
      </c>
      <c r="B26" s="50" t="s">
        <v>38</v>
      </c>
      <c r="C26" s="50"/>
      <c r="D26" s="50"/>
      <c r="E26" s="13"/>
      <c r="F26" s="14">
        <v>206</v>
      </c>
      <c r="G26" s="14">
        <v>324</v>
      </c>
      <c r="H26" s="14">
        <v>362</v>
      </c>
      <c r="I26" s="14">
        <v>391</v>
      </c>
      <c r="J26" s="4">
        <v>322.5</v>
      </c>
      <c r="K26" s="12">
        <v>4611</v>
      </c>
      <c r="L26" s="42">
        <v>4865</v>
      </c>
      <c r="M26" s="18">
        <v>5110</v>
      </c>
      <c r="N26" s="18">
        <v>5365</v>
      </c>
      <c r="O26" s="25"/>
      <c r="P26" s="25">
        <v>13962</v>
      </c>
      <c r="Q26" s="25">
        <v>19199</v>
      </c>
      <c r="R26" s="25">
        <v>22527</v>
      </c>
      <c r="S26" s="25">
        <v>25549</v>
      </c>
      <c r="T26" s="7">
        <f t="shared" si="5"/>
        <v>137.5</v>
      </c>
      <c r="U26" s="7">
        <f aca="true" t="shared" si="7" ref="U26:U43">R26/Q26*100</f>
        <v>117.3</v>
      </c>
      <c r="V26" s="7">
        <f aca="true" t="shared" si="8" ref="V26:V43">S26/R26*100</f>
        <v>113.4</v>
      </c>
      <c r="W26" s="35">
        <f t="shared" si="2"/>
        <v>5237</v>
      </c>
    </row>
    <row r="27" spans="1:23" ht="45" customHeight="1">
      <c r="A27" s="20" t="s">
        <v>66</v>
      </c>
      <c r="B27" s="50" t="s">
        <v>84</v>
      </c>
      <c r="C27" s="50"/>
      <c r="D27" s="50"/>
      <c r="E27" s="11">
        <v>16700</v>
      </c>
      <c r="F27" s="14">
        <v>16921</v>
      </c>
      <c r="G27" s="14">
        <v>17800</v>
      </c>
      <c r="H27" s="14">
        <v>17630</v>
      </c>
      <c r="I27" s="14">
        <v>17890</v>
      </c>
      <c r="J27" s="12">
        <v>5000</v>
      </c>
      <c r="K27" s="12">
        <v>5000</v>
      </c>
      <c r="L27" s="42">
        <v>5000</v>
      </c>
      <c r="M27" s="18">
        <v>5000</v>
      </c>
      <c r="N27" s="18">
        <v>5000</v>
      </c>
      <c r="O27" s="12">
        <v>83500</v>
      </c>
      <c r="P27" s="25">
        <v>84650</v>
      </c>
      <c r="Q27" s="25">
        <v>90013</v>
      </c>
      <c r="R27" s="25">
        <v>90303</v>
      </c>
      <c r="S27" s="25">
        <v>90668</v>
      </c>
      <c r="T27" s="7">
        <f t="shared" si="5"/>
        <v>106.3</v>
      </c>
      <c r="U27" s="7">
        <f t="shared" si="7"/>
        <v>100.3</v>
      </c>
      <c r="V27" s="7">
        <f t="shared" si="8"/>
        <v>100.4</v>
      </c>
      <c r="W27" s="35">
        <f t="shared" si="2"/>
        <v>5363</v>
      </c>
    </row>
    <row r="28" spans="1:23" ht="36.75" customHeight="1">
      <c r="A28" s="20" t="s">
        <v>67</v>
      </c>
      <c r="B28" s="50" t="s">
        <v>24</v>
      </c>
      <c r="C28" s="50"/>
      <c r="D28" s="50"/>
      <c r="E28" s="14">
        <v>20</v>
      </c>
      <c r="F28" s="14">
        <v>23</v>
      </c>
      <c r="G28" s="14">
        <v>27</v>
      </c>
      <c r="H28" s="14">
        <v>30</v>
      </c>
      <c r="I28" s="14">
        <v>34</v>
      </c>
      <c r="J28" s="12"/>
      <c r="K28" s="12"/>
      <c r="L28" s="41"/>
      <c r="M28" s="17"/>
      <c r="N28" s="17"/>
      <c r="O28" s="12">
        <v>2807</v>
      </c>
      <c r="P28" s="25">
        <v>3421</v>
      </c>
      <c r="Q28" s="25">
        <f>Q29+Q30</f>
        <v>3997</v>
      </c>
      <c r="R28" s="25">
        <f>R29+R30</f>
        <v>4198</v>
      </c>
      <c r="S28" s="25">
        <f>S29+S30</f>
        <v>4465</v>
      </c>
      <c r="T28" s="7">
        <f t="shared" si="5"/>
        <v>116.8</v>
      </c>
      <c r="U28" s="7">
        <f t="shared" si="7"/>
        <v>105</v>
      </c>
      <c r="V28" s="7">
        <f t="shared" si="8"/>
        <v>106.4</v>
      </c>
      <c r="W28" s="35">
        <f t="shared" si="2"/>
        <v>576</v>
      </c>
    </row>
    <row r="29" spans="1:23" ht="42" customHeight="1">
      <c r="A29" s="20" t="s">
        <v>68</v>
      </c>
      <c r="B29" s="50" t="s">
        <v>22</v>
      </c>
      <c r="C29" s="50"/>
      <c r="D29" s="50"/>
      <c r="E29" s="13">
        <v>20</v>
      </c>
      <c r="F29" s="14">
        <v>23</v>
      </c>
      <c r="G29" s="14">
        <v>27</v>
      </c>
      <c r="H29" s="14">
        <v>30</v>
      </c>
      <c r="I29" s="14">
        <v>34</v>
      </c>
      <c r="J29" s="12">
        <v>3265</v>
      </c>
      <c r="K29" s="12">
        <v>3461</v>
      </c>
      <c r="L29" s="42">
        <v>3650</v>
      </c>
      <c r="M29" s="18">
        <v>3834</v>
      </c>
      <c r="N29" s="18">
        <v>4026</v>
      </c>
      <c r="O29" s="12">
        <v>786</v>
      </c>
      <c r="P29" s="25">
        <v>970</v>
      </c>
      <c r="Q29" s="25">
        <v>1199</v>
      </c>
      <c r="R29" s="25">
        <v>1400</v>
      </c>
      <c r="S29" s="25">
        <v>1667</v>
      </c>
      <c r="T29" s="7">
        <f t="shared" si="5"/>
        <v>123.6</v>
      </c>
      <c r="U29" s="7">
        <f t="shared" si="7"/>
        <v>116.8</v>
      </c>
      <c r="V29" s="7">
        <f t="shared" si="8"/>
        <v>119.1</v>
      </c>
      <c r="W29" s="35">
        <f t="shared" si="2"/>
        <v>229</v>
      </c>
    </row>
    <row r="30" spans="1:23" ht="45" customHeight="1">
      <c r="A30" s="20" t="s">
        <v>69</v>
      </c>
      <c r="B30" s="50" t="s">
        <v>23</v>
      </c>
      <c r="C30" s="50"/>
      <c r="D30" s="50"/>
      <c r="E30" s="13">
        <v>18</v>
      </c>
      <c r="F30" s="14">
        <v>21</v>
      </c>
      <c r="G30" s="14">
        <v>24</v>
      </c>
      <c r="H30" s="14">
        <v>24</v>
      </c>
      <c r="I30" s="14">
        <v>24</v>
      </c>
      <c r="J30" s="12">
        <v>9570</v>
      </c>
      <c r="K30" s="12">
        <v>9570</v>
      </c>
      <c r="L30" s="42">
        <v>9570</v>
      </c>
      <c r="M30" s="18">
        <v>9570</v>
      </c>
      <c r="N30" s="18">
        <v>9570</v>
      </c>
      <c r="O30" s="12">
        <v>2021</v>
      </c>
      <c r="P30" s="25">
        <v>2451</v>
      </c>
      <c r="Q30" s="25">
        <v>2798</v>
      </c>
      <c r="R30" s="25">
        <v>2798</v>
      </c>
      <c r="S30" s="25">
        <v>2798</v>
      </c>
      <c r="T30" s="7">
        <f t="shared" si="5"/>
        <v>114.2</v>
      </c>
      <c r="U30" s="7">
        <f t="shared" si="7"/>
        <v>100</v>
      </c>
      <c r="V30" s="7">
        <f t="shared" si="8"/>
        <v>100</v>
      </c>
      <c r="W30" s="35">
        <f t="shared" si="2"/>
        <v>347</v>
      </c>
    </row>
    <row r="31" spans="1:23" ht="33.75" customHeight="1">
      <c r="A31" s="20" t="s">
        <v>70</v>
      </c>
      <c r="B31" s="50" t="s">
        <v>82</v>
      </c>
      <c r="C31" s="50"/>
      <c r="D31" s="50"/>
      <c r="E31" s="13">
        <v>3</v>
      </c>
      <c r="F31" s="14">
        <v>3</v>
      </c>
      <c r="G31" s="14">
        <v>3</v>
      </c>
      <c r="H31" s="14">
        <v>3</v>
      </c>
      <c r="I31" s="14">
        <v>3</v>
      </c>
      <c r="J31" s="12">
        <v>5800</v>
      </c>
      <c r="K31" s="12">
        <v>5800</v>
      </c>
      <c r="L31" s="42">
        <v>5800</v>
      </c>
      <c r="M31" s="18">
        <v>5800</v>
      </c>
      <c r="N31" s="18">
        <v>5800</v>
      </c>
      <c r="O31" s="12">
        <v>212</v>
      </c>
      <c r="P31" s="25">
        <v>212</v>
      </c>
      <c r="Q31" s="25">
        <v>212</v>
      </c>
      <c r="R31" s="25">
        <v>212</v>
      </c>
      <c r="S31" s="25">
        <v>212</v>
      </c>
      <c r="T31" s="7">
        <f t="shared" si="5"/>
        <v>100</v>
      </c>
      <c r="U31" s="7">
        <f t="shared" si="7"/>
        <v>100</v>
      </c>
      <c r="V31" s="7">
        <f t="shared" si="8"/>
        <v>100</v>
      </c>
      <c r="W31" s="35">
        <f t="shared" si="2"/>
        <v>0</v>
      </c>
    </row>
    <row r="32" spans="1:23" ht="33.75" customHeight="1">
      <c r="A32" s="20" t="s">
        <v>71</v>
      </c>
      <c r="B32" s="50" t="s">
        <v>30</v>
      </c>
      <c r="C32" s="50"/>
      <c r="D32" s="50"/>
      <c r="E32" s="13">
        <v>22</v>
      </c>
      <c r="F32" s="14">
        <v>18</v>
      </c>
      <c r="G32" s="14">
        <v>18</v>
      </c>
      <c r="H32" s="14">
        <v>18</v>
      </c>
      <c r="I32" s="14">
        <v>18</v>
      </c>
      <c r="J32" s="12">
        <v>5800</v>
      </c>
      <c r="K32" s="12">
        <v>5800</v>
      </c>
      <c r="L32" s="42">
        <v>5800</v>
      </c>
      <c r="M32" s="18">
        <v>5800</v>
      </c>
      <c r="N32" s="18">
        <v>5800</v>
      </c>
      <c r="O32" s="12">
        <v>1373</v>
      </c>
      <c r="P32" s="25">
        <v>1271</v>
      </c>
      <c r="Q32" s="25">
        <v>1271</v>
      </c>
      <c r="R32" s="25">
        <v>1271</v>
      </c>
      <c r="S32" s="25">
        <v>1271</v>
      </c>
      <c r="T32" s="7">
        <f t="shared" si="5"/>
        <v>100</v>
      </c>
      <c r="U32" s="7">
        <f t="shared" si="7"/>
        <v>100</v>
      </c>
      <c r="V32" s="7">
        <f t="shared" si="8"/>
        <v>100</v>
      </c>
      <c r="W32" s="35">
        <f t="shared" si="2"/>
        <v>0</v>
      </c>
    </row>
    <row r="33" spans="1:23" ht="33.75" customHeight="1">
      <c r="A33" s="20" t="s">
        <v>72</v>
      </c>
      <c r="B33" s="50" t="s">
        <v>31</v>
      </c>
      <c r="C33" s="50"/>
      <c r="D33" s="50"/>
      <c r="E33" s="13">
        <v>15</v>
      </c>
      <c r="F33" s="14">
        <v>15</v>
      </c>
      <c r="G33" s="14">
        <v>15</v>
      </c>
      <c r="H33" s="14">
        <v>15</v>
      </c>
      <c r="I33" s="14">
        <v>15</v>
      </c>
      <c r="J33" s="12">
        <v>5800</v>
      </c>
      <c r="K33" s="12">
        <v>5800</v>
      </c>
      <c r="L33" s="42">
        <v>5800</v>
      </c>
      <c r="M33" s="18">
        <v>5800</v>
      </c>
      <c r="N33" s="18">
        <v>5800</v>
      </c>
      <c r="O33" s="12">
        <v>1040</v>
      </c>
      <c r="P33" s="25">
        <v>1061</v>
      </c>
      <c r="Q33" s="25">
        <v>1061</v>
      </c>
      <c r="R33" s="25">
        <v>1061</v>
      </c>
      <c r="S33" s="25">
        <v>1061</v>
      </c>
      <c r="T33" s="7">
        <f t="shared" si="5"/>
        <v>100</v>
      </c>
      <c r="U33" s="7">
        <f t="shared" si="7"/>
        <v>100</v>
      </c>
      <c r="V33" s="7">
        <f t="shared" si="8"/>
        <v>100</v>
      </c>
      <c r="W33" s="35">
        <f t="shared" si="2"/>
        <v>0</v>
      </c>
    </row>
    <row r="34" spans="1:23" ht="45" customHeight="1">
      <c r="A34" s="53" t="s">
        <v>73</v>
      </c>
      <c r="B34" s="50" t="s">
        <v>25</v>
      </c>
      <c r="C34" s="50"/>
      <c r="D34" s="50"/>
      <c r="E34" s="13">
        <v>308</v>
      </c>
      <c r="F34" s="14">
        <v>304</v>
      </c>
      <c r="G34" s="12">
        <v>351</v>
      </c>
      <c r="H34" s="12">
        <v>358</v>
      </c>
      <c r="I34" s="12">
        <v>363</v>
      </c>
      <c r="J34" s="12">
        <v>600</v>
      </c>
      <c r="K34" s="12">
        <v>640</v>
      </c>
      <c r="L34" s="41">
        <v>675</v>
      </c>
      <c r="M34" s="17">
        <v>710</v>
      </c>
      <c r="N34" s="17">
        <v>744</v>
      </c>
      <c r="O34" s="12">
        <v>2200</v>
      </c>
      <c r="P34" s="25">
        <v>2100</v>
      </c>
      <c r="Q34" s="25">
        <v>2881</v>
      </c>
      <c r="R34" s="25">
        <v>3098</v>
      </c>
      <c r="S34" s="25">
        <v>3141</v>
      </c>
      <c r="T34" s="7">
        <f t="shared" si="5"/>
        <v>137.2</v>
      </c>
      <c r="U34" s="7">
        <f t="shared" si="7"/>
        <v>107.5</v>
      </c>
      <c r="V34" s="7">
        <f t="shared" si="8"/>
        <v>101.4</v>
      </c>
      <c r="W34" s="35">
        <f t="shared" si="2"/>
        <v>781</v>
      </c>
    </row>
    <row r="35" spans="1:23" ht="19.5" customHeight="1">
      <c r="A35" s="53"/>
      <c r="B35" s="50" t="s">
        <v>26</v>
      </c>
      <c r="C35" s="50"/>
      <c r="D35" s="50"/>
      <c r="E35" s="13">
        <v>107</v>
      </c>
      <c r="F35" s="14">
        <v>118</v>
      </c>
      <c r="G35" s="12">
        <v>140</v>
      </c>
      <c r="H35" s="12">
        <v>147</v>
      </c>
      <c r="I35" s="12">
        <v>153</v>
      </c>
      <c r="J35" s="12">
        <v>500</v>
      </c>
      <c r="K35" s="12">
        <v>530</v>
      </c>
      <c r="L35" s="41">
        <v>560</v>
      </c>
      <c r="M35" s="17">
        <v>590</v>
      </c>
      <c r="N35" s="17">
        <v>617</v>
      </c>
      <c r="O35" s="12">
        <v>645</v>
      </c>
      <c r="P35" s="25">
        <v>730</v>
      </c>
      <c r="Q35" s="25">
        <v>901</v>
      </c>
      <c r="R35" s="25">
        <v>1055</v>
      </c>
      <c r="S35" s="25">
        <v>1188</v>
      </c>
      <c r="T35" s="7">
        <f t="shared" si="5"/>
        <v>123.4</v>
      </c>
      <c r="U35" s="7">
        <f t="shared" si="7"/>
        <v>117.1</v>
      </c>
      <c r="V35" s="7">
        <f t="shared" si="8"/>
        <v>112.6</v>
      </c>
      <c r="W35" s="35">
        <f t="shared" si="2"/>
        <v>171</v>
      </c>
    </row>
    <row r="36" spans="1:23" ht="38.25" customHeight="1">
      <c r="A36" s="53"/>
      <c r="B36" s="50" t="s">
        <v>83</v>
      </c>
      <c r="C36" s="50"/>
      <c r="D36" s="50"/>
      <c r="E36" s="13">
        <v>48</v>
      </c>
      <c r="F36" s="14">
        <v>49</v>
      </c>
      <c r="G36" s="12">
        <v>62</v>
      </c>
      <c r="H36" s="12">
        <v>68</v>
      </c>
      <c r="I36" s="12">
        <v>69</v>
      </c>
      <c r="J36" s="12">
        <v>1100</v>
      </c>
      <c r="K36" s="12">
        <v>1170</v>
      </c>
      <c r="L36" s="42">
        <v>1235</v>
      </c>
      <c r="M36" s="18">
        <v>1300</v>
      </c>
      <c r="N36" s="18">
        <v>1362</v>
      </c>
      <c r="O36" s="12">
        <v>612</v>
      </c>
      <c r="P36" s="25">
        <v>680</v>
      </c>
      <c r="Q36" s="25">
        <v>927</v>
      </c>
      <c r="R36" s="25">
        <v>1072</v>
      </c>
      <c r="S36" s="25">
        <v>1133</v>
      </c>
      <c r="T36" s="7">
        <f t="shared" si="5"/>
        <v>136.3</v>
      </c>
      <c r="U36" s="7">
        <f t="shared" si="7"/>
        <v>115.6</v>
      </c>
      <c r="V36" s="7">
        <f t="shared" si="8"/>
        <v>105.7</v>
      </c>
      <c r="W36" s="35">
        <f t="shared" si="2"/>
        <v>247</v>
      </c>
    </row>
    <row r="37" spans="1:23" ht="39.75" customHeight="1">
      <c r="A37" s="20" t="s">
        <v>74</v>
      </c>
      <c r="B37" s="50" t="s">
        <v>27</v>
      </c>
      <c r="C37" s="50"/>
      <c r="D37" s="50"/>
      <c r="E37" s="13">
        <v>21</v>
      </c>
      <c r="F37" s="14">
        <v>18</v>
      </c>
      <c r="G37" s="14">
        <v>21</v>
      </c>
      <c r="H37" s="14">
        <v>19</v>
      </c>
      <c r="I37" s="14">
        <v>19</v>
      </c>
      <c r="J37" s="12">
        <v>2900</v>
      </c>
      <c r="K37" s="12">
        <v>2900</v>
      </c>
      <c r="L37" s="42">
        <v>2900</v>
      </c>
      <c r="M37" s="18">
        <v>2900</v>
      </c>
      <c r="N37" s="18">
        <v>2900</v>
      </c>
      <c r="O37" s="12">
        <v>710</v>
      </c>
      <c r="P37" s="25">
        <v>662</v>
      </c>
      <c r="Q37" s="25">
        <v>779</v>
      </c>
      <c r="R37" s="25">
        <v>673</v>
      </c>
      <c r="S37" s="25">
        <v>673</v>
      </c>
      <c r="T37" s="7">
        <f t="shared" si="5"/>
        <v>117.7</v>
      </c>
      <c r="U37" s="7">
        <f t="shared" si="7"/>
        <v>86.4</v>
      </c>
      <c r="V37" s="7">
        <f t="shared" si="8"/>
        <v>100</v>
      </c>
      <c r="W37" s="35">
        <f t="shared" si="2"/>
        <v>117</v>
      </c>
    </row>
    <row r="38" spans="1:23" ht="45" customHeight="1">
      <c r="A38" s="20" t="s">
        <v>75</v>
      </c>
      <c r="B38" s="50" t="s">
        <v>33</v>
      </c>
      <c r="C38" s="50"/>
      <c r="D38" s="50"/>
      <c r="E38" s="13">
        <v>1555</v>
      </c>
      <c r="F38" s="14">
        <v>1743</v>
      </c>
      <c r="G38" s="14">
        <v>1920</v>
      </c>
      <c r="H38" s="14">
        <v>2039</v>
      </c>
      <c r="I38" s="14">
        <v>2100</v>
      </c>
      <c r="J38" s="12">
        <v>4260</v>
      </c>
      <c r="K38" s="12">
        <v>4515</v>
      </c>
      <c r="L38" s="42">
        <v>4763</v>
      </c>
      <c r="M38" s="18">
        <v>5002</v>
      </c>
      <c r="N38" s="18">
        <v>5252</v>
      </c>
      <c r="O38" s="12">
        <v>6800</v>
      </c>
      <c r="P38" s="25">
        <v>8922</v>
      </c>
      <c r="Q38" s="25">
        <v>9282</v>
      </c>
      <c r="R38" s="25">
        <v>10353</v>
      </c>
      <c r="S38" s="25">
        <v>11195</v>
      </c>
      <c r="T38" s="7">
        <f t="shared" si="5"/>
        <v>104</v>
      </c>
      <c r="U38" s="7">
        <f t="shared" si="7"/>
        <v>111.5</v>
      </c>
      <c r="V38" s="7">
        <f t="shared" si="8"/>
        <v>108.1</v>
      </c>
      <c r="W38" s="35">
        <f t="shared" si="2"/>
        <v>360</v>
      </c>
    </row>
    <row r="39" spans="1:23" ht="45" customHeight="1">
      <c r="A39" s="20" t="s">
        <v>76</v>
      </c>
      <c r="B39" s="50" t="s">
        <v>34</v>
      </c>
      <c r="C39" s="50"/>
      <c r="D39" s="50"/>
      <c r="E39" s="13">
        <v>3941</v>
      </c>
      <c r="F39" s="14">
        <v>3952</v>
      </c>
      <c r="G39" s="14">
        <v>4237</v>
      </c>
      <c r="H39" s="14">
        <v>4323</v>
      </c>
      <c r="I39" s="14">
        <v>4392</v>
      </c>
      <c r="J39" s="12">
        <v>168</v>
      </c>
      <c r="K39" s="12">
        <v>178</v>
      </c>
      <c r="L39" s="44">
        <f>K39*1.055</f>
        <v>188</v>
      </c>
      <c r="M39" s="19">
        <v>199</v>
      </c>
      <c r="N39" s="19">
        <v>209</v>
      </c>
      <c r="O39" s="12">
        <v>6212</v>
      </c>
      <c r="P39" s="25">
        <v>9131</v>
      </c>
      <c r="Q39" s="25">
        <v>9699</v>
      </c>
      <c r="R39" s="25">
        <v>10479</v>
      </c>
      <c r="S39" s="25">
        <v>11179</v>
      </c>
      <c r="T39" s="7">
        <f t="shared" si="5"/>
        <v>106.2</v>
      </c>
      <c r="U39" s="7">
        <f t="shared" si="7"/>
        <v>108</v>
      </c>
      <c r="V39" s="7">
        <f t="shared" si="8"/>
        <v>106.7</v>
      </c>
      <c r="W39" s="35">
        <f t="shared" si="2"/>
        <v>568</v>
      </c>
    </row>
    <row r="40" spans="1:23" ht="70.5" customHeight="1">
      <c r="A40" s="20" t="s">
        <v>77</v>
      </c>
      <c r="B40" s="50" t="s">
        <v>42</v>
      </c>
      <c r="C40" s="50"/>
      <c r="D40" s="50"/>
      <c r="E40" s="13"/>
      <c r="F40" s="14"/>
      <c r="G40" s="14">
        <v>1890</v>
      </c>
      <c r="H40" s="14">
        <v>1890</v>
      </c>
      <c r="I40" s="14">
        <v>1890</v>
      </c>
      <c r="J40" s="12"/>
      <c r="K40" s="12"/>
      <c r="L40" s="42">
        <v>52750</v>
      </c>
      <c r="M40" s="18">
        <v>55390</v>
      </c>
      <c r="N40" s="18">
        <v>58160</v>
      </c>
      <c r="O40" s="12"/>
      <c r="P40" s="25"/>
      <c r="Q40" s="25">
        <v>101193</v>
      </c>
      <c r="R40" s="25">
        <v>106258</v>
      </c>
      <c r="S40" s="25">
        <v>111573</v>
      </c>
      <c r="T40" s="7"/>
      <c r="U40" s="7">
        <f t="shared" si="7"/>
        <v>105</v>
      </c>
      <c r="V40" s="7">
        <f t="shared" si="8"/>
        <v>105</v>
      </c>
      <c r="W40" s="35">
        <f t="shared" si="2"/>
        <v>101193</v>
      </c>
    </row>
    <row r="41" spans="1:23" ht="21" customHeight="1">
      <c r="A41" s="20" t="s">
        <v>78</v>
      </c>
      <c r="B41" s="50" t="s">
        <v>50</v>
      </c>
      <c r="C41" s="50"/>
      <c r="D41" s="50"/>
      <c r="E41" s="13">
        <v>0</v>
      </c>
      <c r="F41" s="14">
        <v>29985</v>
      </c>
      <c r="G41" s="14">
        <v>27311</v>
      </c>
      <c r="H41" s="14">
        <v>27125</v>
      </c>
      <c r="I41" s="14">
        <v>26962</v>
      </c>
      <c r="J41" s="12"/>
      <c r="K41" s="12">
        <v>630</v>
      </c>
      <c r="L41" s="44">
        <v>665</v>
      </c>
      <c r="M41" s="19">
        <v>700</v>
      </c>
      <c r="N41" s="19">
        <v>735</v>
      </c>
      <c r="O41" s="12"/>
      <c r="P41" s="25">
        <v>168810</v>
      </c>
      <c r="Q41" s="25">
        <v>221211</v>
      </c>
      <c r="R41" s="25">
        <v>231269</v>
      </c>
      <c r="S41" s="25">
        <v>241371</v>
      </c>
      <c r="T41" s="7">
        <f t="shared" si="5"/>
        <v>131</v>
      </c>
      <c r="U41" s="7">
        <f t="shared" si="7"/>
        <v>104.5</v>
      </c>
      <c r="V41" s="7">
        <f t="shared" si="8"/>
        <v>104.4</v>
      </c>
      <c r="W41" s="35">
        <f t="shared" si="2"/>
        <v>52401</v>
      </c>
    </row>
    <row r="42" spans="1:23" ht="99.75" customHeight="1">
      <c r="A42" s="20" t="s">
        <v>79</v>
      </c>
      <c r="B42" s="50" t="s">
        <v>53</v>
      </c>
      <c r="C42" s="50"/>
      <c r="D42" s="50"/>
      <c r="E42" s="13">
        <v>0</v>
      </c>
      <c r="F42" s="14">
        <v>0</v>
      </c>
      <c r="G42" s="14">
        <v>2270</v>
      </c>
      <c r="H42" s="14">
        <v>4756</v>
      </c>
      <c r="I42" s="14">
        <v>7478</v>
      </c>
      <c r="J42" s="12">
        <v>0</v>
      </c>
      <c r="K42" s="12">
        <v>0</v>
      </c>
      <c r="L42" s="42">
        <v>5881</v>
      </c>
      <c r="M42" s="18">
        <v>6188</v>
      </c>
      <c r="N42" s="18">
        <v>6485</v>
      </c>
      <c r="O42" s="12">
        <v>0</v>
      </c>
      <c r="P42" s="25">
        <v>0</v>
      </c>
      <c r="Q42" s="25">
        <v>65870</v>
      </c>
      <c r="R42" s="25">
        <v>179229</v>
      </c>
      <c r="S42" s="25">
        <v>295334</v>
      </c>
      <c r="T42" s="7"/>
      <c r="U42" s="7">
        <f t="shared" si="7"/>
        <v>272.1</v>
      </c>
      <c r="V42" s="7">
        <f t="shared" si="8"/>
        <v>164.8</v>
      </c>
      <c r="W42" s="35">
        <f t="shared" si="2"/>
        <v>65870</v>
      </c>
    </row>
    <row r="43" spans="1:23" ht="33.75" customHeight="1">
      <c r="A43" s="21"/>
      <c r="B43" s="66" t="s">
        <v>86</v>
      </c>
      <c r="C43" s="66"/>
      <c r="D43" s="66"/>
      <c r="E43" s="15">
        <f>E42+E41+E40+E39+E38+E37+E36+E35+E34+E33+E32+E31+E30+E29+E27+E20+E19+E14+E12+E11+E10+E9+E8+E7</f>
        <v>193105</v>
      </c>
      <c r="F43" s="15">
        <f>F42+F41+F40+F39+F38+F37+F36+F35+F34+F33+F32+F31+F30+F29+F27+F20+F19+F14+F12+F11+F10+F9+F8+F7</f>
        <v>224269</v>
      </c>
      <c r="G43" s="15">
        <f>G42+G41+G40+G39+G38+G37+G36+G35+G34+G33+G32+G31+G30+G29+G27+G20+G19+G14+G12+G11+G10+G9+G8+G7</f>
        <v>254405</v>
      </c>
      <c r="H43" s="15">
        <f>H42+H41+H40+H39+H38+H37+H36+H35+H34+H33+H32+H31+H30+H29+H27+H20+H19+H14+H12+H11+H10+H9+H8+H7</f>
        <v>256140</v>
      </c>
      <c r="I43" s="15">
        <f>I42+I41+I40+I39+I38+I37+I36+I35+I34+I33+I32+I31+I30+I29+I27+I20+I19+I14+I12+I11+I10+I9+I8+I7</f>
        <v>269422</v>
      </c>
      <c r="J43" s="8"/>
      <c r="K43" s="10"/>
      <c r="L43" s="32"/>
      <c r="M43" s="10"/>
      <c r="N43" s="10"/>
      <c r="O43" s="40">
        <f>O7+O8+O9+O10+O11+O12+O13+O17+O19+O20+O27+O28+O31+O32+O33+O34+O35+O36+O37+O38+O39+O40+O41+O42</f>
        <v>1112544</v>
      </c>
      <c r="P43" s="40">
        <f>P7+P8+P9+P10+P11+P12+P13+P17+P19+P20+P27+P28+P31+P32+P33+P34+P35+P36+P37+P38+P39+P40+P41+P42</f>
        <v>1457509</v>
      </c>
      <c r="Q43" s="40">
        <f>Q7+Q8+Q9+Q10+Q11+Q12+Q13+Q17+Q19+Q20+Q27+Q28+Q31+Q32+Q33+Q34+Q35+Q36+Q37+Q38+Q39+Q40+Q41+Q42</f>
        <v>1808324</v>
      </c>
      <c r="R43" s="40">
        <f>R7+R8+R9+R10+R11+R12+R13+R17+R19+R20+R27+R28+R31+R32+R33+R34+R35+R36+R37+R38+R39+R40+R41+R42</f>
        <v>2064075</v>
      </c>
      <c r="S43" s="40">
        <f>S7+S8+S9+S10+S11+S12+S13+S17+S19+S20+S27+S28+S31+S32+S33+S34+S35+S36+S37+S38+S39+S40+S41+S42</f>
        <v>2369189</v>
      </c>
      <c r="T43" s="9">
        <f t="shared" si="5"/>
        <v>124.1</v>
      </c>
      <c r="U43" s="9">
        <f t="shared" si="7"/>
        <v>114.1</v>
      </c>
      <c r="V43" s="9">
        <f t="shared" si="8"/>
        <v>114.8</v>
      </c>
      <c r="W43" s="35">
        <f t="shared" si="2"/>
        <v>350815</v>
      </c>
    </row>
    <row r="44" spans="1:23" ht="31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31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31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31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</sheetData>
  <sheetProtection/>
  <mergeCells count="63">
    <mergeCell ref="W17:W18"/>
    <mergeCell ref="B39:D39"/>
    <mergeCell ref="B41:D41"/>
    <mergeCell ref="B35:D35"/>
    <mergeCell ref="B36:D36"/>
    <mergeCell ref="B25:D25"/>
    <mergeCell ref="B27:D27"/>
    <mergeCell ref="B28:D28"/>
    <mergeCell ref="B29:D29"/>
    <mergeCell ref="B43:D43"/>
    <mergeCell ref="B37:D37"/>
    <mergeCell ref="B38:D38"/>
    <mergeCell ref="B40:D40"/>
    <mergeCell ref="B42:D42"/>
    <mergeCell ref="R17:R18"/>
    <mergeCell ref="A34:A36"/>
    <mergeCell ref="B34:D34"/>
    <mergeCell ref="B30:D30"/>
    <mergeCell ref="B31:D31"/>
    <mergeCell ref="B32:D32"/>
    <mergeCell ref="B33:D33"/>
    <mergeCell ref="B15:D15"/>
    <mergeCell ref="B26:D26"/>
    <mergeCell ref="T17:T18"/>
    <mergeCell ref="U17:U18"/>
    <mergeCell ref="K17:K18"/>
    <mergeCell ref="L17:L18"/>
    <mergeCell ref="O17:O18"/>
    <mergeCell ref="P17:P18"/>
    <mergeCell ref="M17:M18"/>
    <mergeCell ref="N17:N18"/>
    <mergeCell ref="B7:D7"/>
    <mergeCell ref="B8:D8"/>
    <mergeCell ref="B9:D9"/>
    <mergeCell ref="B10:D10"/>
    <mergeCell ref="A3:U3"/>
    <mergeCell ref="A4:U4"/>
    <mergeCell ref="B5:D5"/>
    <mergeCell ref="B6:D6"/>
    <mergeCell ref="B24:D24"/>
    <mergeCell ref="B17:D18"/>
    <mergeCell ref="B23:D23"/>
    <mergeCell ref="A17:A18"/>
    <mergeCell ref="B20:D20"/>
    <mergeCell ref="B19:D19"/>
    <mergeCell ref="B21:D21"/>
    <mergeCell ref="B22:D22"/>
    <mergeCell ref="G17:G18"/>
    <mergeCell ref="J17:J18"/>
    <mergeCell ref="E17:E18"/>
    <mergeCell ref="F17:F18"/>
    <mergeCell ref="H17:H18"/>
    <mergeCell ref="I17:I18"/>
    <mergeCell ref="A1:W1"/>
    <mergeCell ref="V2:W2"/>
    <mergeCell ref="Q17:Q18"/>
    <mergeCell ref="V17:V18"/>
    <mergeCell ref="B16:D16"/>
    <mergeCell ref="B11:D11"/>
    <mergeCell ref="B12:D12"/>
    <mergeCell ref="B13:D13"/>
    <mergeCell ref="B14:D14"/>
    <mergeCell ref="S17:S18"/>
  </mergeCells>
  <printOptions/>
  <pageMargins left="0.2362204724409449" right="0.2362204724409449" top="0" bottom="0" header="0.31496062992125984" footer="0.31496062992125984"/>
  <pageSetup fitToHeight="4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401B</dc:creator>
  <cp:keywords/>
  <dc:description/>
  <cp:lastModifiedBy>402a</cp:lastModifiedBy>
  <cp:lastPrinted>2013-06-27T08:06:49Z</cp:lastPrinted>
  <dcterms:created xsi:type="dcterms:W3CDTF">2006-08-03T14:19:51Z</dcterms:created>
  <dcterms:modified xsi:type="dcterms:W3CDTF">2013-06-27T08:20:26Z</dcterms:modified>
  <cp:category/>
  <cp:version/>
  <cp:contentType/>
  <cp:contentStatus/>
</cp:coreProperties>
</file>