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5" sheetId="1" r:id="rId1"/>
  </sheets>
  <definedNames>
    <definedName name="_xlnm.Print_Titles" localSheetId="0">'приложение 15'!$11:$11</definedName>
  </definedNames>
  <calcPr fullCalcOnLoad="1"/>
</workbook>
</file>

<file path=xl/sharedStrings.xml><?xml version="1.0" encoding="utf-8"?>
<sst xmlns="http://schemas.openxmlformats.org/spreadsheetml/2006/main" count="3182" uniqueCount="1458">
  <si>
    <t>14 0 0000</t>
  </si>
  <si>
    <t>03 Ж 0000</t>
  </si>
  <si>
    <t>09 9 0000</t>
  </si>
  <si>
    <t>14</t>
  </si>
  <si>
    <t>08 2 0000</t>
  </si>
  <si>
    <t>08 5 0000</t>
  </si>
  <si>
    <t>03 2 0000</t>
  </si>
  <si>
    <t>03 Б 0000</t>
  </si>
  <si>
    <t>03 Б 0059</t>
  </si>
  <si>
    <t>09</t>
  </si>
  <si>
    <t>Наименование</t>
  </si>
  <si>
    <t>ЦСР</t>
  </si>
  <si>
    <t>Рз</t>
  </si>
  <si>
    <t>ПР</t>
  </si>
  <si>
    <t>ВР</t>
  </si>
  <si>
    <t>02</t>
  </si>
  <si>
    <t>к закону Белгородской области</t>
  </si>
  <si>
    <t>200</t>
  </si>
  <si>
    <t>03</t>
  </si>
  <si>
    <t>ВСЕГО</t>
  </si>
  <si>
    <t>07</t>
  </si>
  <si>
    <t>01</t>
  </si>
  <si>
    <t>10</t>
  </si>
  <si>
    <t>04</t>
  </si>
  <si>
    <t xml:space="preserve">Государственная программа Белгородской области» Развитие образования Белгородской области на 2014-2020 годы» </t>
  </si>
  <si>
    <t xml:space="preserve">Государственная программа Белгородской области «Совершенствование  и развитие транспортной системы  и дорожной сети Белгородской области на 2014-2020 годы» </t>
  </si>
  <si>
    <t xml:space="preserve">Государственная программа Белгородской области «Развитие сельского хозяйства и рыбоводства в Белгородской области на 2014-2020 годы» </t>
  </si>
  <si>
    <t xml:space="preserve">Государственная программа Белгородской области «Развитие кадровой политики Белгородской области на 2014-2020 годы» </t>
  </si>
  <si>
    <t>Государственная программа Белгородской области  «Обеспечение безопасности жизнедеятельности населения и территорий Белгородской области на 2014-2020 годы»</t>
  </si>
  <si>
    <t>Государственная программа Белгородской области «Развитие здравоохранения Белгородской области на 2014-2020 годы»</t>
  </si>
  <si>
    <t>Подпрограмма «Развитие первичной медико-санитарной помощи» государственной программы Белгородской области «Развитие здравоохранения Белгородской области на 2014-2020 годы»</t>
  </si>
  <si>
    <t>Подпрограмма  «Развитие информатизации в здравоохранении»  государственной программы Белгородской области «Развитие здравоохранения Белгородской области на 2014-2020 годы»</t>
  </si>
  <si>
    <t>Подпрограмма «Организация отдыха и оздоровления детей и подростков Белгородской области» государственной программы Белгородской области «Развитие здравоохранения Белгородской области на 2014-2020 годы»</t>
  </si>
  <si>
    <t>Государственная программа Белгородской области «Социальная поддержка граждан в Белгородской области на 2014-2020 годы»</t>
  </si>
  <si>
    <t>Государственная программа Белгородской области «Развитие культуры и искусства Белгородской области на 2014-2020 годы»</t>
  </si>
  <si>
    <t>Государственная программа Белгородской области «Развитие физической культуры и спорта в Белгородской области на 2014-2020 годы»</t>
  </si>
  <si>
    <t>Государственная программа Белгородской области «Обеспечение населения Белгородской области информацией о деятельности органов государственной власти и приоритетах региональной политики на 2014-2020 годы»</t>
  </si>
  <si>
    <t>Государственная программа  Белгородской области «Развитие экономического потенциала и формирование благоприятного предпринимательского климата в Белгородской области на 2014-2020 годы»</t>
  </si>
  <si>
    <t>Подпрограмма «Развитие машиностроительного комплекса»</t>
  </si>
  <si>
    <t>Подпрограмма «Энергосбережение и повышение энергетической эффективности» государственной программы Белгородской области «Развитие экономического потенциала и формирование благоприятного предпринимательского климата в Белгородской области на 2014-2020 годы»</t>
  </si>
  <si>
    <t>Государственная программа  Белгородской области «Обеспечение доступным  и комфортным жильем и коммунальными услугами жителей Белгородской области на 2014-2020 годы»</t>
  </si>
  <si>
    <t>Подпрограмма «Обеспечение реализации государственной программы»</t>
  </si>
  <si>
    <t>Подпрограмма «Развитие мелиорации земель сельскохозяйственного назначения»</t>
  </si>
  <si>
    <t>Государственная программа  Белгородской области «Развитие водного и лесного хозяйства Белгородской области, охрана окружающей среды  на 2014-2020 годы»</t>
  </si>
  <si>
    <t>Государственная программа Белгородской области «Содействие занятости  населения Белгородской области на 2014-2020 годы»</t>
  </si>
  <si>
    <t>Государственная программа Белгородской области «Развитие информационного общества в Белгородской области на 2014-2020 годы»</t>
  </si>
  <si>
    <t>Подпрограмма "Развитие овощеводства открытого и защищенного грунта и семенного картофелеводства"</t>
  </si>
  <si>
    <t>Подпрограмма "Развитие молочного скотоводства"</t>
  </si>
  <si>
    <t>Подпрограмма "Поддержка племенного дела, селекции и семеноводства"</t>
  </si>
  <si>
    <t>Подпрограмма "Развитие оптово - распределительных центров и инфраструктуры системы социального питания"</t>
  </si>
  <si>
    <t>«Об областном бюджете на 2016 год"</t>
  </si>
  <si>
    <t>Распределение бюджетных ассигнований по целевым статьям (государственным программам Белгородской области и непрограммным направлениям деятельности), группам видов расходов, разделам, подразделам классификации расходов бюджета на 2016 год</t>
  </si>
  <si>
    <t xml:space="preserve">01 4 </t>
  </si>
  <si>
    <t xml:space="preserve">Подпрограмма  «Укрепление общественного порядка»  </t>
  </si>
  <si>
    <t>Основное мероприятие "Реализация мероприятий по безопасности дорожного движения"</t>
  </si>
  <si>
    <t>01 4 01</t>
  </si>
  <si>
    <t>01 4 01 20360</t>
  </si>
  <si>
    <t>Реализация мероприятий по безопасности дорожного движения в рамках подпрограммы "Укрепление общественного порядка" государственной программы Белгородской области "Обеспечение безопасности жизнедеятельности населения и территорий Белгородской области на 2014-2020 годы" (Предоставление субсидий бюджетным, автономным учреждениям и иным некоммерческим организациям)</t>
  </si>
  <si>
    <t>Подпрограмма «Совершенствование и развитие дорожной сети»</t>
  </si>
  <si>
    <t xml:space="preserve">10 1 </t>
  </si>
  <si>
    <t>Основное мероприятие "Содержание и ремонт автомобильных дорог общего пользования регионального значения"</t>
  </si>
  <si>
    <t>10 1 01</t>
  </si>
  <si>
    <t>10 1 01 20570</t>
  </si>
  <si>
    <t>Содержание и ремонт автомобильных дорог общего пользования регионального значения (Иные бюджетные ассигнования)</t>
  </si>
  <si>
    <t>Основное мероприятие "Капитальный ремонт автомобильных дорог общего пользования регионального значения"</t>
  </si>
  <si>
    <t>10 1 02</t>
  </si>
  <si>
    <t>10 1 02 20580</t>
  </si>
  <si>
    <t>Основное мероприятие "Строительство (реконструкция) автомобильных дорог общего пользования"</t>
  </si>
  <si>
    <t>10 1 03</t>
  </si>
  <si>
    <t>10 1 03 40380</t>
  </si>
  <si>
    <t>Строительство (реконструкция) автомобильных дорог общего пользования "Капитальные вложения в объекты государственной (муниципальной) собственности"</t>
  </si>
  <si>
    <t>Строительство (реконструкция) автомобильных дорог общего пользования (Иные бюджетные ассигнования)</t>
  </si>
  <si>
    <t>Основное мероприятие "Строительство (реконструкция) межмуниципальных автомобильных дорог, соединяющих населенные пункты, автомобильных дорог в районах массовой жилищной застройки"</t>
  </si>
  <si>
    <t>10 1 04</t>
  </si>
  <si>
    <t>10 1 04 40390</t>
  </si>
  <si>
    <t>Строительство (реконструкция) межмуниципальных автомобильных дорог, соединяющих населенные пункты, автомобильных дорог в районах массовой жилищной застройки (Капитальные вложения в объекты государственной (муниципальной) собственности)</t>
  </si>
  <si>
    <t>10 1 05</t>
  </si>
  <si>
    <t>Субсидии на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(Межбюджетные трансферты)</t>
  </si>
  <si>
    <t>10 1 05 72110</t>
  </si>
  <si>
    <t>10 1 05 72140</t>
  </si>
  <si>
    <t>10 3</t>
  </si>
  <si>
    <t>Основное мероприятие "Обеспечение функций органов власти Белгородской области, в том числе территориальных органов"</t>
  </si>
  <si>
    <t>10 3 01</t>
  </si>
  <si>
    <t>Обеспечение функций органов власти Белгородской области, в том числе территориальных органов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</si>
  <si>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10 3 01 00190</t>
  </si>
  <si>
    <t>Обеспечение функций органов власти Белгородской области, в том числе территориальных органов (Иные бюджетные ассигнования)</t>
  </si>
  <si>
    <t>Основное мероприятие "Мероприятия в части уплаты налога на имущество организаций в отношении автомобильных дорог общего пользования и сооружений, являющихся их неотъемлемой частью"</t>
  </si>
  <si>
    <t>10 3 02</t>
  </si>
  <si>
    <t>Мероприятия в части уплаты налога на имущество организаций в отношении автомобильных дорог общего пользования и сооружений, являющихся их  неотъемлемой частью (Иные бюджетные ассигнования)</t>
  </si>
  <si>
    <t>10 3 02 29910</t>
  </si>
  <si>
    <t>Основное мероприятие "Обеспечение деятельности (оказание услуг) государственных учреждений (организаций)"</t>
  </si>
  <si>
    <t>10 3 04</t>
  </si>
  <si>
    <t>Обеспечение деятельности (оказание услуг) государственных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</si>
  <si>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10 3 04 00590</t>
  </si>
  <si>
    <t>Обеспечение деятельности (оказание услуг) государственных учреждений (организаций) (Иные бюджетные ассигнования)</t>
  </si>
  <si>
    <t>99 0 00 00000</t>
  </si>
  <si>
    <t>99 9 00 00000</t>
  </si>
  <si>
    <t>99 9 00 60510</t>
  </si>
  <si>
    <t>Субсидии на возмещение расходов по иным непрограммным мероприятиям (Иные бюджетные ассигнования)</t>
  </si>
  <si>
    <t>01 6</t>
  </si>
  <si>
    <t xml:space="preserve">Подпрограмма  «Профилактика безнадзорности и правонарушений несовершеннолетних» </t>
  </si>
  <si>
    <t>01 6 01 29990</t>
  </si>
  <si>
    <t xml:space="preserve">01 6 01 </t>
  </si>
  <si>
    <t>Основное мероприятие "Профилактика безнадзорности и правонарушений несовершеннолетних "</t>
  </si>
  <si>
    <t xml:space="preserve">04 5 </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</si>
  <si>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t>
  </si>
  <si>
    <t>04 5 01 R0270</t>
  </si>
  <si>
    <t xml:space="preserve">04 5 01 </t>
  </si>
  <si>
    <t xml:space="preserve">Подпрограмма «Содействие занятости населения и социальная поддержка безработных граждан» </t>
  </si>
  <si>
    <t>Реализация мероприятий активной политики занятости населения   (Социальное обеспечение и иные выплаты населению)</t>
  </si>
  <si>
    <t>Реализация мероприятий активной политики занятости населения (Иные бюджетные ассигнования)</t>
  </si>
  <si>
    <t>Основное мероприятие "Мероприятия, направленные на повышение уровня занятости женщин, воспитывающих малолетних детей, детей-инвалидов, многодетных женщин"</t>
  </si>
  <si>
    <t>Реализация мероприятий, направленных на повышение уровня занятости женщин, воспитывающих малолетних детей, детей-инвалидов, многодетных женщин  (Иные бюджетные ассигнования)</t>
  </si>
  <si>
    <t>Основное мероприятие "Дополнительные мероприятия в сфере занятости населения"</t>
  </si>
  <si>
    <t xml:space="preserve">Реализация дополнительных мероприятий в сфере занятости населения  за счет средств бюджета субъекта Российской Федерации  (Иные бюджетные ассигнования) </t>
  </si>
  <si>
    <t xml:space="preserve">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 </t>
  </si>
  <si>
    <t>Обеспечение деятельности (оказание услуг) государственных учреждений (организаций)  (Иные бюджетные ассигнования)</t>
  </si>
  <si>
    <t>Основное мероприятие "Социальные выплаты безработным гражданам"</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</si>
  <si>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(Социальное обеспечение и иные выплаты населению)</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</si>
  <si>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(Межбюджетные трансферты)</t>
  </si>
  <si>
    <t>13 1 01 20910</t>
  </si>
  <si>
    <t>13 1 02 20920</t>
  </si>
  <si>
    <t>13 1 03 R0830</t>
  </si>
  <si>
    <t>13 1 05 00590</t>
  </si>
  <si>
    <t>13 1 04 52900</t>
  </si>
  <si>
    <t xml:space="preserve">13 1 01 </t>
  </si>
  <si>
    <t xml:space="preserve">13 1 05 </t>
  </si>
  <si>
    <t xml:space="preserve">13 1 04 </t>
  </si>
  <si>
    <t xml:space="preserve">13 1 03 </t>
  </si>
  <si>
    <t xml:space="preserve">13 1 02 </t>
  </si>
  <si>
    <t xml:space="preserve">Реализация мероприятия, направленного на улучшение и охраны труда работодателями области (Предоставление субсидий бюджетным, автономным учреждениям и иным некоммерческим организациям) </t>
  </si>
  <si>
    <t>Основное мероприятие "Мероприятие, направленное на улучшение условий и охраны труда работодателями области"</t>
  </si>
  <si>
    <t>13 2 01 00590</t>
  </si>
  <si>
    <t>13 2 01 29990</t>
  </si>
  <si>
    <t xml:space="preserve">13 2 </t>
  </si>
  <si>
    <t>13 2 01</t>
  </si>
  <si>
    <t>12 3 01</t>
  </si>
  <si>
    <t>12 3 01 29990</t>
  </si>
  <si>
    <t>06</t>
  </si>
  <si>
    <t xml:space="preserve">12 3 </t>
  </si>
  <si>
    <t xml:space="preserve">12 3 03 </t>
  </si>
  <si>
    <t>12 3 03 73760</t>
  </si>
  <si>
    <t>500</t>
  </si>
  <si>
    <t xml:space="preserve">Основное мероприятие "Субсидии на разработку проектно-сметной документации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 </t>
  </si>
  <si>
    <t>Субсидии на разработку проектно-сметной документации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 (Межбюджетные трансферты )</t>
  </si>
  <si>
    <t>Субсидии на капитальный ремонт и ремонт автомобильных дорог общего пользования населенных пунктов (Межбюджетные трансферты)</t>
  </si>
  <si>
    <t>Основное мероприятие "Субсидии на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капитальный ремонт и ремонт автомобильных дорог общего пользования населенных пунктов, капитальный ремонт и ремонт дворовых территорий многоквартирных домов, проездов к дворовым территориям многоквартирных домов населенных пунктов"</t>
  </si>
  <si>
    <t xml:space="preserve">11 1 </t>
  </si>
  <si>
    <t xml:space="preserve">Подпрограмма «Развитие подотрасли растениеводства, переработки и реализации продукции растениеводства» </t>
  </si>
  <si>
    <t>Основное мероприятие "Развитие садоводства, поддержка закладки и ухода за многолетними насаждениями и виноградниками"</t>
  </si>
  <si>
    <t>11 1 01</t>
  </si>
  <si>
    <t>11 1 01 50330</t>
  </si>
  <si>
    <t>05</t>
  </si>
  <si>
    <t>11 1 01 50340</t>
  </si>
  <si>
    <t>11 1 01 R0330</t>
  </si>
  <si>
    <t>11 1 01 R0340</t>
  </si>
  <si>
    <t>Основное мероприятие "Государственная 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t>
  </si>
  <si>
    <t>11 1 03</t>
  </si>
  <si>
    <t>11 1 03 R0380</t>
  </si>
  <si>
    <t>11 1 03 R0390</t>
  </si>
  <si>
    <t>Основное мероприятие "Управление рисками в подотраслях растениеводства"</t>
  </si>
  <si>
    <t>11 1 04</t>
  </si>
  <si>
    <t>11 1 04 50400</t>
  </si>
  <si>
    <t>11 1 04 R0400</t>
  </si>
  <si>
    <t>Основное мероприятие "Оказание несвязанной поддержки сельскохозяйственным товаропроизводителям в области растениеводства"</t>
  </si>
  <si>
    <t>11 1 05</t>
  </si>
  <si>
    <t>11 1 05 50410</t>
  </si>
  <si>
    <t>11 1 05 R0410</t>
  </si>
  <si>
    <t>Основное мероприятие "Поддержка почвенного плодородия, развитие мелиоративных лесонасаждений"</t>
  </si>
  <si>
    <t>11 1 06</t>
  </si>
  <si>
    <t>11 1 06 60090</t>
  </si>
  <si>
    <t>Основное мероприятие "Возмещение прямых понесенных затрат на создание и модернизацию объектов плодохранилищ"</t>
  </si>
  <si>
    <t>11 1 08</t>
  </si>
  <si>
    <t>11 1 08 60620</t>
  </si>
  <si>
    <t>Основное мероприятие "Государственная 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</si>
  <si>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 xml:space="preserve">11 2 02 </t>
  </si>
  <si>
    <t>11 2 02 R0470</t>
  </si>
  <si>
    <t>11 2 02 R0480</t>
  </si>
  <si>
    <t>Основное мероприятие "Управление рисками в подотраслях животноводства"</t>
  </si>
  <si>
    <t>11 2 03</t>
  </si>
  <si>
    <t xml:space="preserve">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t>
  </si>
  <si>
    <t>11 2 03 50490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</si>
  <si>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бюджета субъекта Российской Федерации</t>
  </si>
  <si>
    <t>11 2 03 R0490</t>
  </si>
  <si>
    <t>Основное мероприятие "Поддержка развития производства аквакультуры"</t>
  </si>
  <si>
    <t>11 2 04</t>
  </si>
  <si>
    <t>11 2 04 60470</t>
  </si>
  <si>
    <t>Основное мероприятие "Обеспечение проведения противоэпизоотических мероприятий в области"</t>
  </si>
  <si>
    <t>11 2 05</t>
  </si>
  <si>
    <t>11 2 05 29940</t>
  </si>
  <si>
    <t>11 2 06</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</si>
  <si>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</si>
  <si>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11 2 06 00590</t>
  </si>
  <si>
    <t>11 2 07</t>
  </si>
  <si>
    <t>Социальная поддержка работников, проживающих в сельской местности, по оплате жилищно-коммунальных услуг (социальное обеспечение и иные выплаты населению)</t>
  </si>
  <si>
    <t>11 2 07 29950</t>
  </si>
  <si>
    <t xml:space="preserve">11 2 </t>
  </si>
  <si>
    <t xml:space="preserve">Подпрограмма «Развитие подотрасли животноводства, переработки и реализации продукции животноводства» </t>
  </si>
  <si>
    <t xml:space="preserve">Подпрограмма «Развитие мясного скотоводства» </t>
  </si>
  <si>
    <t xml:space="preserve">11 3 </t>
  </si>
  <si>
    <t>Основное мероприятие "Государственная поддержка строительства и реконструкции объектов для мясного скотоводства"</t>
  </si>
  <si>
    <t>11 3 01</t>
  </si>
  <si>
    <t>11 3 01 R0520</t>
  </si>
  <si>
    <t>Подпрограмма «Поддержка малых форм хозяйствования»</t>
  </si>
  <si>
    <t>11 4</t>
  </si>
  <si>
    <t>Основное мероприятие "Поддержка начинающих фермеров"</t>
  </si>
  <si>
    <t>11 4 01</t>
  </si>
  <si>
    <t>11 4 01 R0530</t>
  </si>
  <si>
    <t>Основное мероприятие "Развитие семейных животноводческих ферм на базе крестьянских (фермерских) хозяйств"</t>
  </si>
  <si>
    <t>11 4 02</t>
  </si>
  <si>
    <t>11 4 02 R0540</t>
  </si>
  <si>
    <t>Основное мероприятие "Государственная поддержка кредитования малых форм хозяйствования"</t>
  </si>
  <si>
    <t>11 4 03</t>
  </si>
  <si>
    <t>Возмещение части процентной ставки по долгосрочным, среднесрочным и краткосрочным кредитам, взятым малыми формами хозяйствования за счет средств бюджета субъекта Российской Федерации (межбюджетные трансферты)</t>
  </si>
  <si>
    <t>11 4 03 R0550</t>
  </si>
  <si>
    <t>Основное мероприятие "Развитие сельскохозяйственной кооперации"</t>
  </si>
  <si>
    <t>11 4 05</t>
  </si>
  <si>
    <t>11 4 05 R4380</t>
  </si>
  <si>
    <t xml:space="preserve">Подпрограмма «Техническая и технологическая модернизация, инновационное развитие» </t>
  </si>
  <si>
    <t xml:space="preserve">11 5 </t>
  </si>
  <si>
    <t>Основное мероприятие "Развитие системы единого государственного информационного обеспечения агропромышленного комплекса"</t>
  </si>
  <si>
    <t>11 5 01</t>
  </si>
  <si>
    <t>11 5 01 60290</t>
  </si>
  <si>
    <t>11 5 02</t>
  </si>
  <si>
    <t>11 5 02 00590</t>
  </si>
  <si>
    <t>Основное мероприятие "Поддержка сельскохозяйственной науки и подготовка кадров"</t>
  </si>
  <si>
    <t>11 5 03</t>
  </si>
  <si>
    <t>11 5 03 6310</t>
  </si>
  <si>
    <t xml:space="preserve">Подпрограмма «Обеспечение реализации государственной программы» </t>
  </si>
  <si>
    <t>Основное мероприятие "Проведение Всероссийской сельскохозяйственной переписи в 2016 году"</t>
  </si>
  <si>
    <t>11 6 03</t>
  </si>
  <si>
    <t>11 6 03 53910</t>
  </si>
  <si>
    <t xml:space="preserve">11 6 </t>
  </si>
  <si>
    <t xml:space="preserve">Подпрограмма «Устойчивое развитие сельских территорий» </t>
  </si>
  <si>
    <t xml:space="preserve">11 7 </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</si>
  <si>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t>
  </si>
  <si>
    <t>11 7 01</t>
  </si>
  <si>
    <t>08</t>
  </si>
  <si>
    <t>11</t>
  </si>
  <si>
    <t>Реализация мероприятий федеральной целевой программы "Устойчивое развитие сельских территорий на 2014 - 2017 годы и на период до 2020 года"  за счет средств бюджета субъекта Российской Федерации (межбюджетные трансферты)</t>
  </si>
  <si>
    <t>11 7 01 R0180</t>
  </si>
  <si>
    <t>Реализация мероприятий федеральной целевой программы "Устойчивое развитие сельских территорий на 2014 - 2017 годы и на период до 2020 года"  за счет средств бюджета субъекта Российской Федерации (капитальные вложения в объекты государственной (муниципальной) собственности)</t>
  </si>
  <si>
    <t>Реализация мероприятий федеральной целевой программы "Устойчивое развитие сельских территорий на 2014 - 2017 годы и на период до 2020 года"  за счет средств бюджета субъекта Российской Федерации (социальное обеспечение и иные выплаты населению)</t>
  </si>
  <si>
    <t>Основное мероприятие "Поощрение и популяризация достижений в сфере развития сельских территорий, проведение ежегодного конкурса "Ветеранское подворье"</t>
  </si>
  <si>
    <t>11 7 02</t>
  </si>
  <si>
    <t>11 7 02 2999</t>
  </si>
  <si>
    <t>11 8</t>
  </si>
  <si>
    <t>Основное мероприятие "Реализация мероприятий федеральной целевой программы "Развитие мелиорации земель сельскохозяйственного назначения России на 2014-2020 годы"</t>
  </si>
  <si>
    <t>11 8 01</t>
  </si>
  <si>
    <t>11 8 01 R0760</t>
  </si>
  <si>
    <t>Основное мероприятие "Субсидии на реализацию мероприятий по развитию мелиорации земель сельскохозяйственного назначения"</t>
  </si>
  <si>
    <t>11 8 02</t>
  </si>
  <si>
    <t>Субсидии на реализацию мероприятий по развитию мелиорации земель сельскохозяйственного (межбюджетные трансферты)</t>
  </si>
  <si>
    <t>11 8 02 73710</t>
  </si>
  <si>
    <t>Основное мероприятие "Строительство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t>
  </si>
  <si>
    <t xml:space="preserve">11 8 03 </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</si>
  <si>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вложения в объекты государственной (муниципальной) собственности)</t>
  </si>
  <si>
    <t>11 8 03 40370</t>
  </si>
  <si>
    <t xml:space="preserve">11 9 </t>
  </si>
  <si>
    <t>Основное мероприятие "Развитие производства семенного картофеля и овощей открытого грунта"</t>
  </si>
  <si>
    <t>11 9 01</t>
  </si>
  <si>
    <t>11 9 01 54390</t>
  </si>
  <si>
    <t>11 9 R4390</t>
  </si>
  <si>
    <t>11 9 R4400</t>
  </si>
  <si>
    <t>Основное мероприятие "Развитие производства овощей защищенного грунта"</t>
  </si>
  <si>
    <t>11 9 02</t>
  </si>
  <si>
    <t>11 9 02 R4410</t>
  </si>
  <si>
    <t xml:space="preserve">11 Б </t>
  </si>
  <si>
    <t>Основное мероприятие "Развитие молочного скотоводства"</t>
  </si>
  <si>
    <t>11 Б 01</t>
  </si>
  <si>
    <t>11 Б 01 5430</t>
  </si>
  <si>
    <t>11 Б 01 R0430</t>
  </si>
  <si>
    <t>11 Б 01 R4420</t>
  </si>
  <si>
    <t>Основное мероприятие "Государственная поддержка кредитования подотрасли молочного скотоводства"</t>
  </si>
  <si>
    <t>11 Б 02</t>
  </si>
  <si>
    <t>11 Б 02 R4430</t>
  </si>
  <si>
    <t>11 Б 02 R4440</t>
  </si>
  <si>
    <t>Основное мероприятие "Стимулирование развития молочного скотоводства"</t>
  </si>
  <si>
    <t>11 Б 03</t>
  </si>
  <si>
    <t>11 Б 03 60120</t>
  </si>
  <si>
    <t>Основное мероприятие "Развитие элитного семеноводства"</t>
  </si>
  <si>
    <t>11 Г 01</t>
  </si>
  <si>
    <t>11 Г 01 50310</t>
  </si>
  <si>
    <t>11 Г 01 R0310</t>
  </si>
  <si>
    <t>Основное мероприятие "Поддержка племенного животноводства"</t>
  </si>
  <si>
    <t>11 Г 02</t>
  </si>
  <si>
    <t>11 Г 02 50420</t>
  </si>
  <si>
    <t>11 Г 02 R0420</t>
  </si>
  <si>
    <t>Основное мероприятие "Государственная поддержка строительства объектов селекционно-генетических и селекционно-семеноводческих центров"</t>
  </si>
  <si>
    <t>11 Г 03</t>
  </si>
  <si>
    <t>11 Г 03 R4470</t>
  </si>
  <si>
    <t>Основное мероприятие "Государственная поддержка кредитования развития селекционно-генетических и селекционно-семеноводческих центров в подотраслях животноводства и растениеводства"</t>
  </si>
  <si>
    <t>11 Г 04</t>
  </si>
  <si>
    <t>11 Г 06 54480</t>
  </si>
  <si>
    <t>11 Г 04 54490</t>
  </si>
  <si>
    <t>11 Г 06  R4480</t>
  </si>
  <si>
    <t>11 Г 04 R4490</t>
  </si>
  <si>
    <t>Основное мероприятие "Развитие племенной базы молочного скотоводства"</t>
  </si>
  <si>
    <t>11 Г 05</t>
  </si>
  <si>
    <t>11 Г 05 29999</t>
  </si>
  <si>
    <t>11 Г 05 54460</t>
  </si>
  <si>
    <t>11 Г 05 R4460</t>
  </si>
  <si>
    <t>Основное мероприятие "Развитие племенной базы мясного скотоводства"</t>
  </si>
  <si>
    <t>11 Г 06</t>
  </si>
  <si>
    <t>11 Г 06 50500</t>
  </si>
  <si>
    <t>11 Г 06 R0500</t>
  </si>
  <si>
    <t xml:space="preserve">11 Г </t>
  </si>
  <si>
    <t>Основное мероприятие "Государственная поддержка кредитования развития оптово-распределительных центров, производства и товаропроводящей инфраструктуры системы социального питания"</t>
  </si>
  <si>
    <t>11 Д 01</t>
  </si>
  <si>
    <t>11 Д 01 54500</t>
  </si>
  <si>
    <t>11 Д 01 R4500</t>
  </si>
  <si>
    <t>Основное мероприятие "Государственная поддержка строительства объектов оптово-распределительных центров, производства и товаропроводящей инфраструктуры системы социального питания"</t>
  </si>
  <si>
    <t>11 Д 02</t>
  </si>
  <si>
    <t>11 Д 02 54520</t>
  </si>
  <si>
    <t>11 Д 02 R4520</t>
  </si>
  <si>
    <t xml:space="preserve">11 Д </t>
  </si>
  <si>
    <t xml:space="preserve">12 4 </t>
  </si>
  <si>
    <t xml:space="preserve">Подпрограмма «Сохранение, воспроизводство и использование животного мира» </t>
  </si>
  <si>
    <t>Основное мероприятие "Охрана и использование объектов животного мира на территории Белгородской области (за исключением охотничьих ресурсов и водных биологических ресурсов) "</t>
  </si>
  <si>
    <t>12 4 05</t>
  </si>
  <si>
    <t xml:space="preserve">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t>
  </si>
  <si>
    <t>12 4 05 59200</t>
  </si>
  <si>
    <t xml:space="preserve">12 5 </t>
  </si>
  <si>
    <t xml:space="preserve">Подпрограмма «Любительское рыболовство и охрана водных биоресурсов» </t>
  </si>
  <si>
    <t>Основное мероприятие "Организация, регулирование и охрана водных биологических ресурсов на территории Белгородской области"</t>
  </si>
  <si>
    <t>12 5 01</t>
  </si>
  <si>
    <t xml:space="preserve">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 </t>
  </si>
  <si>
    <t>12 5 01 59100</t>
  </si>
  <si>
    <t>Основное мероприятие "Поддержка любительского рыболовства и охрана водных биоресурсов на территории Белгородской области"</t>
  </si>
  <si>
    <t>12 5 02</t>
  </si>
  <si>
    <t>12 5 02 29990</t>
  </si>
  <si>
    <t xml:space="preserve">Подпрограмма «Молодость Белгородчины» </t>
  </si>
  <si>
    <t>15 5</t>
  </si>
  <si>
    <t>15 5 01</t>
  </si>
  <si>
    <t>Обеспечение деятельности (оказание услуг) подведомственных учреждений (организаций)  (Предоставление субсидий бюджетным, автономным учреждениям и иным некоммерческим организациям)</t>
  </si>
  <si>
    <t>15 5 01 00590</t>
  </si>
  <si>
    <t>600</t>
  </si>
  <si>
    <t>15 5 01 29990</t>
  </si>
  <si>
    <t>Мероприятия  (Предоставление субсидий бюджетным, автономным учреждениям и иным некоммерческим организациям)</t>
  </si>
  <si>
    <r>
      <rPr>
        <sz val="12"/>
        <color indexed="8"/>
        <rFont val="Times New Roman"/>
        <family val="1"/>
      </rPr>
      <t>Основное мероприятие "Создание условий успешной социализации и эффективной самореализации молодежи"</t>
    </r>
  </si>
  <si>
    <t>15 5 02</t>
  </si>
  <si>
    <t>Поддержка некоммерческих организаций (Предоставление субсидий бюджетным, автономным учреждениям и иным некоммерческим организациям)</t>
  </si>
  <si>
    <t>15 5 02 21020</t>
  </si>
  <si>
    <t>15 5 02 29990</t>
  </si>
  <si>
    <r>
      <rPr>
        <sz val="12"/>
        <color indexed="8"/>
        <rFont val="Times New Roman"/>
        <family val="1"/>
      </rPr>
      <t>Основное мероприятие "Патриотическое воспитание и допризывная подготовка молодежи"</t>
    </r>
  </si>
  <si>
    <t>Подпрограмма «Развитие мер социальной поддержки отдельных категорий граждан»</t>
  </si>
  <si>
    <t xml:space="preserve">04 1 </t>
  </si>
  <si>
    <t>Основное мероприятие "Социальная поддержка отдельных категорий граждан</t>
  </si>
  <si>
    <t>04 1 01</t>
  </si>
  <si>
    <t>Оплата жилищно-коммунальных услуг отдельным категориям граждан (Межбюджетные трансферты)</t>
  </si>
  <si>
    <t>04 1 01 52500</t>
  </si>
  <si>
    <t>Субвенции на выплату ежемесячных денежных компенсаций расходов по оплате жилищно-коммунальных услуг ветеранам труда (Межбюджетные трансферты)</t>
  </si>
  <si>
    <t>04 1 01 72510</t>
  </si>
  <si>
    <t>Субвенции на выплату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 (Межбюджетные трансферты)</t>
  </si>
  <si>
    <t>04 1 01 72520</t>
  </si>
  <si>
    <t>Субвенции на выплату ежемесячных денежных компенсаций расходов по оплате жилищно-коммунальных услуг  многодетным семьям (Межбюджетные трансферты)</t>
  </si>
  <si>
    <t>04 1 01 72530</t>
  </si>
  <si>
    <t>Субвенции на выплату ежемесячных денежных компенсаций расходов по оплате жилищно-коммунальных услуг  иным категориям граждан (Межбюджетные трансферты)</t>
  </si>
  <si>
    <t>04 1 01 72540</t>
  </si>
  <si>
    <t>Субвенции  на предоставление гражданам  адресных субсидий на оплату  жилого помещения и коммунальных услуг (Межбюджетные трансферты)</t>
  </si>
  <si>
    <t>04 1 01 71510</t>
  </si>
  <si>
    <t>04 3</t>
  </si>
  <si>
    <t xml:space="preserve">Подпрограмма «Социальная поддержка семьи и детей» </t>
  </si>
  <si>
    <t xml:space="preserve">04 3 02 </t>
  </si>
  <si>
    <t>Субвенции на социальную поддержку детей - сирот и детей, оставшихся без попечения родителей, в части оплаты за  содержание  жилых помещений, закрепленных за детьми - сиротами  и капитального ремонта (Межбюджетные трансферты)</t>
  </si>
  <si>
    <t>04 3 02 71370</t>
  </si>
  <si>
    <t xml:space="preserve">07 3 </t>
  </si>
  <si>
    <t xml:space="preserve">Подпрограмма «Укрепление единства Российской нации и этнокультурное развитие  народов России» </t>
  </si>
  <si>
    <t>Основное мероприятие «Мероприятия в рамках подпрограммы «Укрепление единства российской нации и этнокультурное развитие народов России»</t>
  </si>
  <si>
    <t>07 3 01</t>
  </si>
  <si>
    <t>07 3 01 R2360</t>
  </si>
  <si>
    <t>12</t>
  </si>
  <si>
    <t xml:space="preserve">08 1 </t>
  </si>
  <si>
    <t>Подпрограмма «Улучшение инвестиционного климата и стимулирование инновационной деятельности»</t>
  </si>
  <si>
    <t>Основное мероприятие "Организация выставочной деятельности"</t>
  </si>
  <si>
    <t>08 1 01</t>
  </si>
  <si>
    <t>08 1 01 60330</t>
  </si>
  <si>
    <t>Основное мероприятие "Поддержка фундаментальных научных исследований"</t>
  </si>
  <si>
    <t>08 1 02</t>
  </si>
  <si>
    <t>Поддержка фундаментальных научных исследований (Иные бюджетные ассигнования)</t>
  </si>
  <si>
    <t>08 1 02 60340</t>
  </si>
  <si>
    <t>08 3</t>
  </si>
  <si>
    <t xml:space="preserve">Подпрограмма «Развитие и государственная поддержка малого и среднего предпринимательства» </t>
  </si>
  <si>
    <t>08 3 01</t>
  </si>
  <si>
    <t>08 3 01 21020</t>
  </si>
  <si>
    <t xml:space="preserve">Основное мероприятие "Обеспечение деятельности (оказание услуг) государственных учреждений (организаций)" </t>
  </si>
  <si>
    <t>08 3 02</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</si>
  <si>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</si>
  <si>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08 3 02 00590</t>
  </si>
  <si>
    <t>Основное мероприятие "Государственная поддержка малого и среднего предпринимательства, включая крестьянские (фермерские) хозяйства"</t>
  </si>
  <si>
    <t>08 3 04</t>
  </si>
  <si>
    <t>Государственная поддержка малого и среднего предпринимательства, включая крестьянские (фермерские) хозяйства (Предоставление субсидий бюджетным, автономным учреждениям и иным некоммерческим организациям)</t>
  </si>
  <si>
    <t>08 3 04 50640</t>
  </si>
  <si>
    <t>Государственная поддержка малого и среднего предпринимательства, включая крестьянские (фермерские) хозяйства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</si>
  <si>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08 3 04 R0640</t>
  </si>
  <si>
    <t xml:space="preserve">08 4 </t>
  </si>
  <si>
    <t xml:space="preserve">Подпрограмма «Развитие туризма, ремесленничества и придорожного сервиса» </t>
  </si>
  <si>
    <t>Основное мероприятие "Создание и продвижение туристского продукта Белгородской области"</t>
  </si>
  <si>
    <t>08 4 01</t>
  </si>
  <si>
    <t>Создание и продвижение туристского продукта Белгородской области (Предоставление субсидий бюджетным, автономным учреждениям и иным некоммерческим организациям)</t>
  </si>
  <si>
    <t>08 4 01 60370</t>
  </si>
  <si>
    <t>08 4 02</t>
  </si>
  <si>
    <t xml:space="preserve">Реализация мероприятий по развитию внутреннего и въездного туризма </t>
  </si>
  <si>
    <t>08 4 02 51100</t>
  </si>
  <si>
    <t>Реализация мероприятий по развитию внутреннего и въездного туризма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</si>
  <si>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08 4 02 R1100</t>
  </si>
  <si>
    <t>Основное мероприятие "Развитие предпринимательства в сфере туризма"</t>
  </si>
  <si>
    <t>08 4 03</t>
  </si>
  <si>
    <t>Государственная поддержка малого и среднего предпринимательства, включая крестьянские (фермерские) хозяйства</t>
  </si>
  <si>
    <t>08 4 03 50640</t>
  </si>
  <si>
    <t>08 4 03 R0640</t>
  </si>
  <si>
    <t>09 1</t>
  </si>
  <si>
    <t xml:space="preserve">Подпрограмма «Стимулирование развития жилищного строительства» </t>
  </si>
  <si>
    <t>Основное мероприятие "Обеспечение мероприятий по переселению граждан из аварийного жилищного фонда"</t>
  </si>
  <si>
    <t>09 1 14</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</si>
  <si>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 (Межбюджетные трансферты)</t>
  </si>
  <si>
    <t>09 1 14 09502</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</si>
  <si>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 (Бюджетные инвестиции)</t>
  </si>
  <si>
    <t>Обеспечение мероприятий по  переселению граждан из аварийного жилищного фонда за счет средств областного бюджета (Межбюджетные трансферты)</t>
  </si>
  <si>
    <t>09 1 14 09602</t>
  </si>
  <si>
    <t>Обеспечение мероприятий по  переселению граждан из аварийного жилищного фонда за счет средств областного бюджета (Бюджетные инвестиции)</t>
  </si>
  <si>
    <t>Подпрограмма "Создание условий для обеспечения качественными услугами жилищно-коммунального хозяйства населения Белгородской области"</t>
  </si>
  <si>
    <t>09 2</t>
  </si>
  <si>
    <t>Основное мероприятие "Субсидии  на организацию наружного освещения населенных пунктов Белгородской области"</t>
  </si>
  <si>
    <t>09 2 02</t>
  </si>
  <si>
    <t>Субсидии  на организацию наружного освещения населенных пунктов Белгородской области (Межбюджетные трансферты)</t>
  </si>
  <si>
    <t>09 2 02 71340</t>
  </si>
  <si>
    <t xml:space="preserve">Основное мероприятие "Субвенции на  выплату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</si>
  <si>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09 2 03</t>
  </si>
  <si>
    <t>Субвенции на  выплату социального пособия на погребение и возмещение расходов по гарантированному перечню услуг по погребению  в рамках ст. 12 Федерального Закона от 12.01.1996 № 8-ФЗ (Межбюджетные трансферты)</t>
  </si>
  <si>
    <t>09 2 03 71350</t>
  </si>
  <si>
    <t xml:space="preserve">Основное мероприятие "Организация и проведение областных конкурсов по благоустройству муниципальных образований области" </t>
  </si>
  <si>
    <t>09 2 04</t>
  </si>
  <si>
    <t>Организация и проведение областных конкурсов по благоустройству муниципальных образований области (Иные бюджетные ассигнования)</t>
  </si>
  <si>
    <t>09 2 04 60320</t>
  </si>
  <si>
    <t xml:space="preserve">09 2 </t>
  </si>
  <si>
    <t xml:space="preserve">Подпрограмма «Создание условий для обеспечения населения качественными услугами жилищно-коммунального  хозяйства» </t>
  </si>
  <si>
    <t>99 9 00 60450</t>
  </si>
  <si>
    <t>Реализация мероприятий в области  коммунального хозяйства в рамках непрограммного направления деятельности «Реализация функций органов власти Белгородской области» (Иные бюджетные ассигнования)</t>
  </si>
  <si>
    <t>Основное мероприятие "Социальная поддержка отдельных категорий граждан"</t>
  </si>
  <si>
    <t>04 1 02</t>
  </si>
  <si>
    <t>Дополнительные социальные гарантии молодому поколению Белгородской области (Предоставление субсидий бюджетным, автономным учреждениям и иным некоммерческим организациям)</t>
  </si>
  <si>
    <t>04 1 02 22980</t>
  </si>
  <si>
    <t xml:space="preserve">Субвенция на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 (Межбюджетные трансферты)  </t>
  </si>
  <si>
    <t>04 1 02 73820</t>
  </si>
  <si>
    <t xml:space="preserve">Подпрограмма «Модернизация  и развитие социального обслуживания населения» </t>
  </si>
  <si>
    <t xml:space="preserve">04 2 </t>
  </si>
  <si>
    <t xml:space="preserve">Основное мероприятие "Оказание социальных услуг населению организациями социального обслуживания" </t>
  </si>
  <si>
    <t>04 2 03</t>
  </si>
  <si>
    <t>04 2 03 00590</t>
  </si>
  <si>
    <t xml:space="preserve">Подпрограмма «Совершенствование и развитие транспортной системы» </t>
  </si>
  <si>
    <t xml:space="preserve">10 2 </t>
  </si>
  <si>
    <t>Основное мероприятие "Субвенции  на организацию транспортного обслуживания населения в пригородном межмуниципальном сообщении "</t>
  </si>
  <si>
    <t xml:space="preserve">10 2 01 </t>
  </si>
  <si>
    <t>Субвенции  на организацию транспортного обслуживания населения в пригородном межмуниципальном сообщении (Межбюджетные отношения)</t>
  </si>
  <si>
    <t>10 2 01 73810</t>
  </si>
  <si>
    <t>Основное мероприятие "Субсидии организациям железнодорожного транспорта"</t>
  </si>
  <si>
    <t>10 2 02</t>
  </si>
  <si>
    <t>10 2 02 60420</t>
  </si>
  <si>
    <t>Компенсация потерь в доходах организациям железнодорожного транспорта, осуществляющим перевозки по льготным тарифам на проезд учащихся и воспитанников общеобразовательных организаций, студентов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 Белгородской области (Иные бюджетные ассигнования)</t>
  </si>
  <si>
    <t>10 2 02 60430</t>
  </si>
  <si>
    <t>Основное мероприятие "Государственная поддержка региональных авиаперевозок воздушным транспортом"</t>
  </si>
  <si>
    <t xml:space="preserve">10 2 03 </t>
  </si>
  <si>
    <t>Государственная поддержка региональных авиаперевозок воздушным транспортом (Иные бюджетные ассигнования)</t>
  </si>
  <si>
    <t>10 2 03 60440</t>
  </si>
  <si>
    <t xml:space="preserve">10 3 03 </t>
  </si>
  <si>
    <t>10 3 03 00590</t>
  </si>
  <si>
    <t>12 1</t>
  </si>
  <si>
    <t>Подпрограмма «Развитие лесного хозяйства»</t>
  </si>
  <si>
    <t xml:space="preserve">Основное мероприятие "Обеспечение функций  органов власти Белгородской области,  в том числе территориальных органов в рамках" </t>
  </si>
  <si>
    <t>12 1 01</t>
  </si>
  <si>
    <t>12 1 01 00190</t>
  </si>
  <si>
    <t>Обеспечение функций  органов власти Белгородской области,  в том числе территориальных органов в рамках (Иные бюджетные ассигнования)</t>
  </si>
  <si>
    <t>12 1 02</t>
  </si>
  <si>
    <t>12 1 02 00590</t>
  </si>
  <si>
    <t>Основное мероприятие "Осуществление органами государственной власти Российской Федерации отдельных полномочий в области лесных отношений"</t>
  </si>
  <si>
    <t xml:space="preserve">12 1 03 </t>
  </si>
  <si>
    <t>12 1 03 51290</t>
  </si>
  <si>
    <t>Осуществление отдельных полномочий в области лесных отношений (Предоставление субсидий бюджетным, автономным учреждениям и иным некоммерческим организациям)</t>
  </si>
  <si>
    <t>Основное мероприятие "Приобретение специализированной лесопожарной техники и оборудования"</t>
  </si>
  <si>
    <t xml:space="preserve">12 1 04 </t>
  </si>
  <si>
    <t>12 1 04 51310</t>
  </si>
  <si>
    <t>12 1 04 R1310</t>
  </si>
  <si>
    <t xml:space="preserve">12 2 </t>
  </si>
  <si>
    <t>Подпрограмма «Развитие водохозяйственного комплекса»</t>
  </si>
  <si>
    <t>Основное мероприятие "Осуществление органами государственной власти субъекта Российской Федерации отдельных полномочий в области водных отношений"</t>
  </si>
  <si>
    <t>12 2 01</t>
  </si>
  <si>
    <t>12 2 01 51280</t>
  </si>
  <si>
    <t>12 2 02</t>
  </si>
  <si>
    <t>12 2 02 R0160</t>
  </si>
  <si>
    <t>Подпрограмма «Охрана окружающей среды и рациональное природопользование»</t>
  </si>
  <si>
    <t>Реализация функций органов власти Белгородской области</t>
  </si>
  <si>
    <t>Иные непрограммные мероприятия</t>
  </si>
  <si>
    <t>99 9 00 60460</t>
  </si>
  <si>
    <t>800</t>
  </si>
  <si>
    <t>Реализация мероприятий по землеустройству и землепользованию (Иные бюджетные ассигнования)</t>
  </si>
  <si>
    <t xml:space="preserve">02 1 </t>
  </si>
  <si>
    <t xml:space="preserve">Подпрограмма «Развитие дошкольного образования» </t>
  </si>
  <si>
    <t>Основное мероприятие "Развитие инфраструктуры системы дошкольного образования"</t>
  </si>
  <si>
    <t>02 1 04</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</si>
  <si>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вложения в объекты государственной (муниципальной) собственности)</t>
  </si>
  <si>
    <t>02 1 04 40370</t>
  </si>
  <si>
    <t>Субсидии на софинансирование капитальных вложений (строительства, реконструкции) в объекты муниципальной собственности  (Межбюджетные трансферты)</t>
  </si>
  <si>
    <t>02 1 04 71120</t>
  </si>
  <si>
    <t xml:space="preserve">02 2 </t>
  </si>
  <si>
    <t xml:space="preserve">Подпрограмма «Развитие общего образования» </t>
  </si>
  <si>
    <t>Основное мероприятие "Развитие инфраструктуры системы общего образования"</t>
  </si>
  <si>
    <t>02 2 06</t>
  </si>
  <si>
    <t>02 2 06 40370</t>
  </si>
  <si>
    <t xml:space="preserve">Субсидии на софинансирование капитальных вложений (строительства, реконструкции) в объекты муниципальной собственности (Межбюджетные трансферты) </t>
  </si>
  <si>
    <t>02 2 06 71120</t>
  </si>
  <si>
    <t xml:space="preserve">03 </t>
  </si>
  <si>
    <t xml:space="preserve">03 3 </t>
  </si>
  <si>
    <t xml:space="preserve">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t>
  </si>
  <si>
    <t>Основное мероприятие "Развитие инфраструктуры системы здравоохранения"</t>
  </si>
  <si>
    <t>03 3 08</t>
  </si>
  <si>
    <t>Капитальный ремонт объектов государственной  собственности Белгородской области  (Предоставление субсидий бюджетным, автономным учреждениям и иным некоммерческим организациям)</t>
  </si>
  <si>
    <t>03 3 08 22110</t>
  </si>
  <si>
    <t xml:space="preserve">03 5 </t>
  </si>
  <si>
    <t xml:space="preserve">Подпрограмма «Охрана здоровья матери и ребенка» </t>
  </si>
  <si>
    <t>Основное мероприятие "Реализация мероприятий модернизации здравоохранения Белгородской области в части укрепления материально-технической базы медицинских учреждений (проектирование, строительство и ввод в эксплуатацию перинатальных центров)"</t>
  </si>
  <si>
    <t>03 5 05</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</si>
  <si>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 за счет средств бюджета субъекта Российской Федерации (Капитальные вложения в объекты государственной (муниципальной) собственности)</t>
  </si>
  <si>
    <t>03 5 05 R2300</t>
  </si>
  <si>
    <t>Основное мероприятие "Укрепление материально-технической базы организаций социального обслуживания населения"</t>
  </si>
  <si>
    <t>04 2 02</t>
  </si>
  <si>
    <t>Капитальный ремонт объектов государственной собственности Белгородской области (Предоставление субсидий бюджетным, автономным учреждениям и иным некоммерческим организациям)</t>
  </si>
  <si>
    <t>04 2 02 22110</t>
  </si>
  <si>
    <t>06 1</t>
  </si>
  <si>
    <t>Подпрограмма «Развитие физической культуры и массового спорта»</t>
  </si>
  <si>
    <t>Основное мероприятие "Развитие инфраструктуры сферы физической культуры и спорта"</t>
  </si>
  <si>
    <t>06 1 02</t>
  </si>
  <si>
    <t>Финансовое обеспечение мероприятий федеральной целевой программы "Развитие физической культуры и спорта в Российской Федерации на 2016 - 2020 годы" за счет средств бюджета субъекта Российской Федерации (Капитальные вложения в объекты государственной (муниципальной) собственности)</t>
  </si>
  <si>
    <t>06 1 02 R4950</t>
  </si>
  <si>
    <t>Основное мероприятие «Обеспечение жильем ветеранов Великой Отечественной войны»</t>
  </si>
  <si>
    <t>09 1 04</t>
  </si>
  <si>
    <t>Осуществление полномочий по обеспечению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1941 - 1945 годов" (Социальное обеспечение и иные выплаты населению)</t>
  </si>
  <si>
    <t>09 1 04 51340</t>
  </si>
  <si>
    <t>Осуществление полномочий по обеспечению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1941 - 1945 годов" (Межбюджетные трансферты)</t>
  </si>
  <si>
    <t>Основное мероприятие «Обеспечение жильем ветеранов, инвалидов и семей, имеющих детей-инвалидов»</t>
  </si>
  <si>
    <t>09 1 05</t>
  </si>
  <si>
    <t>Осуществление полномочий по обеспечению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(Социальное обеспечение и иные выплаты населению)</t>
  </si>
  <si>
    <t>09 1 05 51350</t>
  </si>
  <si>
    <t>Осуществление полномочий по обеспечению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(Межбюджетные трансферты)</t>
  </si>
  <si>
    <t>Основное мероприятие «Обеспечение жильем молодых семей»</t>
  </si>
  <si>
    <t>09 1 06</t>
  </si>
  <si>
    <t>Мероприятия подпрограммы «Обеспечение жильем молодых семей» федеральной целевой программы «Жилище» на 2015-2020 годы (Межбюджетные трансферты)</t>
  </si>
  <si>
    <t>09 1 06 50200</t>
  </si>
  <si>
    <t>Мероприятия подпрограммы «Обеспечение жильем молодых семей» федеральной целевой программы «Жилище» на 2015-2020 годы за счет средств бюджета субъекта Российской Федерации (Социальное обеспечение и иные выплаты населению)</t>
  </si>
  <si>
    <t>09 1 06 R0200</t>
  </si>
  <si>
    <t>Мероприятия подпрограммы «Обеспечение жильем молодых семей» федеральной целевой программы «Жилище» на 2015-2020 годы за счет средств бюджета субъекта Российской Федерации (Межбюджетные трансферты)</t>
  </si>
  <si>
    <t>Основное мероприятие «Обеспечение жильем детей-сирот, детей, оставшихся без попечения родителей, и лиц из их числа»</t>
  </si>
  <si>
    <t>09 1 07</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</si>
  <si>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(Межбюджетные трансферты)</t>
  </si>
  <si>
    <t>09 1 07 50820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</si>
  <si>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бюджета субъекта Российской Федерации  (Межбюджетные трансферты)</t>
  </si>
  <si>
    <t>09 1 07 R0820</t>
  </si>
  <si>
    <t>Основное мероприятие «Инженерное обустройство микрорайонов массовой застройки индивидуального жилищного строительства»</t>
  </si>
  <si>
    <t>09 1 09</t>
  </si>
  <si>
    <t>Инженерное обустройство микрорайонов массовой застройки индивидуального жилищного строительства в Белгородской области, в том числе земельных участков, выданных многодетным семьям (Капитальные вложения в объекты государственной (муниципальной) собственности)</t>
  </si>
  <si>
    <t>09 1 09 43780</t>
  </si>
  <si>
    <t>Основное мероприятие «Обеспечение жильем граждан, уволенных с военной службы (службы), и приравненных к ним лиц»</t>
  </si>
  <si>
    <t>09 1 15</t>
  </si>
  <si>
    <t>Обеспечение жильем граждан, уволенных с военной службы (службы), и приравненных к ним лиц (Социальное обеспечение и иные выплаты населению)</t>
  </si>
  <si>
    <t>09 1 15 54850</t>
  </si>
  <si>
    <t>Основное мероприятие «Реализация мероприятий по обеспечению населения чистой питьевой водой»</t>
  </si>
  <si>
    <t>09 2 05</t>
  </si>
  <si>
    <t>Субсидии на реализацию мероприятий по обеспечению населения чистой питьевой водой (Межбюджетные трансферты)</t>
  </si>
  <si>
    <t>09 2 05 71090</t>
  </si>
  <si>
    <t>09 3</t>
  </si>
  <si>
    <t>Основное мероприятие «Обеспечение деятельности (оказание услуг) государственных учреждений (организаций)»</t>
  </si>
  <si>
    <t>09 3 03</t>
  </si>
  <si>
    <t>Обеспечение деятельности (оказание услуг) государственных учреждений (организаций) в рамках (Предоставление субсидий бюджетным, автономным учреждениям и иным некоммерческим организациям)</t>
  </si>
  <si>
    <t>09 3 03 00590</t>
  </si>
  <si>
    <t xml:space="preserve">07 1 </t>
  </si>
  <si>
    <t>07 1 01</t>
  </si>
  <si>
    <t>07 1 01 00590</t>
  </si>
  <si>
    <t>Основное мероприятие «Поддержка создания и распространения телерадиопрограмм и электронных средств массовых информаций»</t>
  </si>
  <si>
    <t xml:space="preserve">Подпрограмма «Информирование населения Белгородской области о деятельности органов государственной власти в печатных и электронных средствах массовой информации» </t>
  </si>
  <si>
    <t xml:space="preserve">07 2 </t>
  </si>
  <si>
    <t xml:space="preserve">Основное мероприятие «Поддержка печатных средств массовой информации» </t>
  </si>
  <si>
    <t>07 1 02</t>
  </si>
  <si>
    <t>07 1 02 21020</t>
  </si>
  <si>
    <t>13</t>
  </si>
  <si>
    <t>700</t>
  </si>
  <si>
    <t>99 9 00 27880</t>
  </si>
  <si>
    <t>Процентные платежи по  государственному  долгу Белгородской области в   рамках непрограммного направления деятельности «Реализация функций органов власти Белгородской области» (Обслуживание  государственного (муниципального) долга)</t>
  </si>
  <si>
    <t>99 9 00 20370</t>
  </si>
  <si>
    <t xml:space="preserve">Подпрограмма «Государственная поддержка уголовно-исполнительной системы»  </t>
  </si>
  <si>
    <t xml:space="preserve">01 2 </t>
  </si>
  <si>
    <t>Основное мероприятие «Реализация государственной поддержки уголовно-исполнительной системы»</t>
  </si>
  <si>
    <t>01 2 01</t>
  </si>
  <si>
    <t>01 2 01 20880</t>
  </si>
  <si>
    <t>01 3</t>
  </si>
  <si>
    <t xml:space="preserve">Подпрограмма «Снижение рисков и смягчение последствий чрезвычайных ситуаций природного и техногенного характера, пожарная безопасность и защита населения» </t>
  </si>
  <si>
    <t>01 3 01</t>
  </si>
  <si>
    <t>Обеспечение деятельности (оказание услуг) государственных учреждений (организаций)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</si>
  <si>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01 3 01 00590</t>
  </si>
  <si>
    <t>100</t>
  </si>
  <si>
    <t>01 3 01 21710</t>
  </si>
  <si>
    <t>01 3 01 22110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</si>
  <si>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вложение в объекты государственной (муниципальной) собственности)</t>
  </si>
  <si>
    <t>01 3 01 40370</t>
  </si>
  <si>
    <t>01 3 02</t>
  </si>
  <si>
    <t>01 3 02 R0980</t>
  </si>
  <si>
    <t>Основное мероприятие «Мобилизационная подготовка населения области»</t>
  </si>
  <si>
    <t>01 3 03</t>
  </si>
  <si>
    <t>01 3 03 20340</t>
  </si>
  <si>
    <t>Основное мероприятие «Реализация мероприятий противопожарной службы области»</t>
  </si>
  <si>
    <t>01 3 04</t>
  </si>
  <si>
    <t>01 3 04 20850</t>
  </si>
  <si>
    <r>
      <rPr>
        <sz val="12"/>
        <rFont val="Times New Roman"/>
        <family val="1"/>
      </rPr>
      <t>Основное мероприятие</t>
    </r>
    <r>
      <rPr>
        <sz val="12"/>
        <color indexed="8"/>
        <rFont val="Times New Roman"/>
        <family val="1"/>
      </rPr>
      <t xml:space="preserve"> «Обеспечение технической готовности подразделений противопожарной и спасательной служб»</t>
    </r>
  </si>
  <si>
    <r>
      <rPr>
        <sz val="12"/>
        <rFont val="Times New Roman"/>
        <family val="1"/>
      </rPr>
      <t>Основное мероприятие</t>
    </r>
    <r>
      <rPr>
        <sz val="12"/>
        <color indexed="8"/>
        <rFont val="Times New Roman"/>
        <family val="1"/>
      </rPr>
      <t xml:space="preserve"> «Обеспечение защиты и безопасности населения»</t>
    </r>
  </si>
  <si>
    <t>Основное мероприятие «Субвенции на реализацию Соглашения между Министерством внутренних дел Российской Федерации и Правительством Белгородской области»</t>
  </si>
  <si>
    <t xml:space="preserve">01 4 02 </t>
  </si>
  <si>
    <t>01 4 02 71390</t>
  </si>
  <si>
    <t xml:space="preserve">01 5 </t>
  </si>
  <si>
    <t xml:space="preserve">Подпрограмма «Развитие мировой юстиции в Белгородской области»  </t>
  </si>
  <si>
    <t>01 5 01</t>
  </si>
  <si>
    <t>Обеспечение функций  органов власти Белгородской области, в том числе территориальных органов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</si>
  <si>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01 5 01 00190</t>
  </si>
  <si>
    <t>0 1</t>
  </si>
  <si>
    <t>0 5</t>
  </si>
  <si>
    <t>Обеспечение функций государственных органов Белгородской области, в том числе и территориальных органов (Иные бюджетные ассигнования)</t>
  </si>
  <si>
    <t>Основное мероприятие "Реализация мероприятий в области деятельности аппаратов мировых судей области"</t>
  </si>
  <si>
    <t xml:space="preserve">01 5 02 </t>
  </si>
  <si>
    <t>Мероприятия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</si>
  <si>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01 5 02 29990</t>
  </si>
  <si>
    <t>01 7</t>
  </si>
  <si>
    <t xml:space="preserve">Подпрограмма  «Построение и развитие аппаратно-программного комплекса "Безопасный город"» </t>
  </si>
  <si>
    <t>Основное мероприятие «Формирование комплексной многоуровневой системы обеспечения общественной безопасности»</t>
  </si>
  <si>
    <t>01 7 01</t>
  </si>
  <si>
    <t>01 7 01 20350</t>
  </si>
  <si>
    <t>99 9 00 51200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</si>
  <si>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t>
  </si>
  <si>
    <t>99 9 00 51180</t>
  </si>
  <si>
    <t>Осуществление первичного воинского учета на территориях, где отсутствуют военные комиссариаты  (Межбюджетные трансферты)</t>
  </si>
  <si>
    <t>99 9 00 20330</t>
  </si>
  <si>
    <t>99 9 00 20340</t>
  </si>
  <si>
    <t xml:space="preserve">02 5 </t>
  </si>
  <si>
    <t>Подпрограмма  «Государственная политика в сфере образования»</t>
  </si>
  <si>
    <t>Основное мероприятие "Финансовое обеспечение структурных подразделений органов исполнительной власти и прочих учреждений (организаций) в сфере образования</t>
  </si>
  <si>
    <t>02 5 02</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</si>
  <si>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</si>
  <si>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02 5 02 00590</t>
  </si>
  <si>
    <t>Единовременное денежное поощрение при награждении  почетным знаком "Материнская Слава"  (Социальное обеспечение и иные выплаты населению)</t>
  </si>
  <si>
    <t>Протезно-ортопедическая помощь гражданам, не имеющим группу инвалидности (Социальное обеспечение и иные выплаты населению)</t>
  </si>
  <si>
    <t>Иные мероприятия (Социальное обеспечение и иные выплаты населению)</t>
  </si>
  <si>
    <t>Оплата ежемесячных денежных выплат труженикам тыла (Социальное обеспечение и иные выплаты населению)</t>
  </si>
  <si>
    <t>Оплата ежемесячных денежных выплат  реабилитированным лицам (Социальное обеспечение и иные выплаты населению)</t>
  </si>
  <si>
    <t>Выплата региональной доплаты к пенсии (Социальное обеспечение и иные выплаты населению)</t>
  </si>
  <si>
    <t>04 1 02 12110</t>
  </si>
  <si>
    <t>04 1 02 12120</t>
  </si>
  <si>
    <t>04 1 02 12140</t>
  </si>
  <si>
    <t>04 1 02 12410</t>
  </si>
  <si>
    <t>04 1 02 12420</t>
  </si>
  <si>
    <t>04 1 02 12430</t>
  </si>
  <si>
    <t>04 1 02 12610</t>
  </si>
  <si>
    <t>04 1 02 29990</t>
  </si>
  <si>
    <t>04 1 02 51370</t>
  </si>
  <si>
    <t>04 1 02 52200</t>
  </si>
  <si>
    <t>04 1 02 52400</t>
  </si>
  <si>
    <t>04 1 02 52800</t>
  </si>
  <si>
    <t>04 1 02 72310</t>
  </si>
  <si>
    <t>04 1 02 72360</t>
  </si>
  <si>
    <t>04 1 02 72370</t>
  </si>
  <si>
    <t>04 1 02 72380</t>
  </si>
  <si>
    <t>04 1 02 72410</t>
  </si>
  <si>
    <t>04 1 02 72420</t>
  </si>
  <si>
    <t>04 1 02 72430</t>
  </si>
  <si>
    <t>04 1 02 72440</t>
  </si>
  <si>
    <t>04 1 02 72450</t>
  </si>
  <si>
    <t>04 1 02 72620</t>
  </si>
  <si>
    <t>Мероприятия (Закупка товаров, работ и услуг для обеспечения государственных (муниципальных) нужд)</t>
  </si>
  <si>
    <t>Мероприятия  (Социальное обеспечение и иные выплаты населению)</t>
  </si>
  <si>
    <t>Субвенции на выплату пособий малоимущим гражданам и гражданам, оказавшимся в тяжелой жизненной ситуации  (Межбюджетные трансферты)</t>
  </si>
  <si>
    <t>Субвенции на выплату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(Межбюджетные трансферты)</t>
  </si>
  <si>
    <t>Субвенции на  выплату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(Межбюджетные трансферты)</t>
  </si>
  <si>
    <t>Субвенции на оплату ежемесячных денежных выплат труженикам тыла (Межбюджетные трансферты)</t>
  </si>
  <si>
    <t>Субвенции на оплату ежемесячных денежных выплат  реабилитированным лицам (Межбюджетные трансферты)</t>
  </si>
  <si>
    <t>Субвенции на оплату ежемесячных денежных выплат лицам, признанным пострадавшими от политических репрессий (Межбюджетные трансферты)</t>
  </si>
  <si>
    <t>Субвенции на оплату ежемесячных денежных выплат  лицам, родившимся в период с 22 июня 1923 года по 3 сентября 1945 года (Дети войны) (Межбюджетные трансферты)</t>
  </si>
  <si>
    <t>Субвенции на предоставление материальной и иной помощи для погребения (Межбюджетные трансферты)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</si>
  <si>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России"(Межбюджетные трансферты)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</si>
  <si>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(Межбюджетные трансферты)</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</si>
  <si>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№157-ФЗ «Об иммунопрофилактике инфекционных болезней»  (Социальное обеспечение и иные выплаты населению)</t>
  </si>
  <si>
    <t>04 1 03</t>
  </si>
  <si>
    <t>04 1 03 71980</t>
  </si>
  <si>
    <t>04 1 03 71990</t>
  </si>
  <si>
    <t>04 1 03 72090</t>
  </si>
  <si>
    <t>04 1 03 72350</t>
  </si>
  <si>
    <t>Основное мероприятие "Социальная поддержка граждан, имеющих особые заслуги перед Российской Федерацией и Белгородской областью"</t>
  </si>
  <si>
    <t>Субвенции на социальную поддержку Героев Социалистического Труда и полных кавалеров ордена Трудовой Славы (Межбюджетные трансферты)</t>
  </si>
  <si>
    <t xml:space="preserve">Субвенции на социальную поддержку Героев Советского Союза, Героев Российской Федерации и полных кавалеров ордена Славы (Межбюджетные трансферты) </t>
  </si>
  <si>
    <t>Субвенции на выплату пособия  лицам, которым присвоено звание  "Почетный гражданин Белгородской области" (Межбюджетные трансферты)</t>
  </si>
  <si>
    <t>Субвенции на социальную поддержку вдов  Героев Социалистического Труда и полных кавалеров ордена Трудовой Славы (Межбюджетные трансферты)</t>
  </si>
  <si>
    <t>04 2 01</t>
  </si>
  <si>
    <t>04 2 01 00590</t>
  </si>
  <si>
    <t>04 2 01 71590</t>
  </si>
  <si>
    <t>300</t>
  </si>
  <si>
    <t>Основное мероприятие "Оказание социальных услуг населению организациями социального обслуживания"</t>
  </si>
  <si>
    <t>Обеспечение деятельности (оказание услуг) государственных учреждений (организаций)   (Социальное обеспечение и иные выплаты населению)</t>
  </si>
  <si>
    <t>Субвенции для осуществления полномочий по обеспечению права граждан на социальное обслуживание  (Межбюджетные трансферты)</t>
  </si>
  <si>
    <t>04 3 01</t>
  </si>
  <si>
    <t>04 3 01 R0840</t>
  </si>
  <si>
    <t>04 3 01 52700</t>
  </si>
  <si>
    <t>04 3 01 53810</t>
  </si>
  <si>
    <t>04 3 01 53830</t>
  </si>
  <si>
    <t>04 3 01 53840</t>
  </si>
  <si>
    <t>04 3 01 53850</t>
  </si>
  <si>
    <t>04 3 01 72850</t>
  </si>
  <si>
    <t>04 3 01 72880</t>
  </si>
  <si>
    <t>04 3 01 73000</t>
  </si>
  <si>
    <t>04 3 01 74000</t>
  </si>
  <si>
    <t>Субвенции для осуществления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за счет средств бюджета субъекта Российской Федерации (Межбюджетные трансферты)</t>
  </si>
  <si>
    <t>Основное мероприятие "Предоставление мер социальной поддержки семьям и детям"</t>
  </si>
  <si>
    <t xml:space="preserve">Субвенции на осуществление полномочий субъекта Российской Федерации на осуществление мер соцзащиты многодетных семей (Межбюджетные трансферты)  </t>
  </si>
  <si>
    <t>Субвенции на осуществление дополнительных мер  социальной защиты семей, родивших третьего и последующих детей по предоставлению материнского (семейного) капитала (Межбюджетные трансферты)</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</si>
  <si>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 в соответствии с Федеральным законом от 19 мая 1995 года N 81-ФЗ "О государственных пособиях гражданам, имеющим детей"   (Межбюджетные трансферты) </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</si>
  <si>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(Межбюджетные трансферты) </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</si>
  <si>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(Межбюджетные трансферты)</t>
  </si>
  <si>
    <t>04 3 02 52600</t>
  </si>
  <si>
    <t>Выплата единовременного пособия при всех формах устройства детей, лишенных родительского попечения, в семью  (Межбюджетные трансферты)</t>
  </si>
  <si>
    <t>04 3 02 72860</t>
  </si>
  <si>
    <t>04 3 02 72870</t>
  </si>
  <si>
    <t>Субвенция на осуществление полномочий субъекта Российской Федерации на осуществление мер по социальной защите граждан, являющихся усыновителями (Межбюджетные трансферты)</t>
  </si>
  <si>
    <t>Субвенции на содержание ребенка в семье опекуна и приемной семье, а также вознаграждение, причитающееся приемному родителю (Межбюджетные трансферты)</t>
  </si>
  <si>
    <t>04 3 04</t>
  </si>
  <si>
    <t>04 3 04 59400</t>
  </si>
  <si>
    <t>Основное мероприятие "Профилактика безнадзорности и правонарушений несовершеннолетних"</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</si>
  <si>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 связанной с перевозкой между субъектами  Российской Федерации, а также в пределах территорий государств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 (Предоставление субсидий бюджетным, автономным учреждениям и иным некоммерческим организациям)</t>
  </si>
  <si>
    <t xml:space="preserve">04 4 </t>
  </si>
  <si>
    <t xml:space="preserve">Подпрограмма «Повышение эффективности государственной поддержки социально ориентированных некоммерческих организаций» </t>
  </si>
  <si>
    <t>04 4 01</t>
  </si>
  <si>
    <t>04 4 01 R0850</t>
  </si>
  <si>
    <t>Основное мероприятие "Мероприятия по повышению эффективности"</t>
  </si>
  <si>
    <t>04 5 01 29990</t>
  </si>
  <si>
    <t xml:space="preserve">Подпрограмма «Доступная среда» </t>
  </si>
  <si>
    <t>Мероприятия государственной программы  Российской Федерации "Доступная среда" (Социальное обеспечение и иные выплаты населению)</t>
  </si>
  <si>
    <t>Мероприятия (Предоставление субсидий бюджетным, автономным учреждениям и иным некоммерческим организациям)</t>
  </si>
  <si>
    <t>05 1</t>
  </si>
  <si>
    <t xml:space="preserve">Подпрограмма «Развитие библиотечного дела» </t>
  </si>
  <si>
    <t>05 1 01</t>
  </si>
  <si>
    <t>Обеспечение деятельности (оказание услуг) государственных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</si>
  <si>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05 1 01 00590</t>
  </si>
  <si>
    <t>Основное мероприятие «Комплектование книжных фондов библиотек»</t>
  </si>
  <si>
    <t>05 1 02</t>
  </si>
  <si>
    <t>05 1 02 21440</t>
  </si>
  <si>
    <t>Комплектование книжных фондов библиотек муниципальных образований и государственных библиотек городов Москвы и Санкт-Петербурга (Межбюджетные трансферты)</t>
  </si>
  <si>
    <t>05 1 02 51440</t>
  </si>
  <si>
    <t>Основное мероприятие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</si>
  <si>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05 1 03</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</si>
  <si>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(Межбюджетные трансферты)</t>
  </si>
  <si>
    <t>05 1 03 51460</t>
  </si>
  <si>
    <t>Основное мероприятие «Организация и проведение общественно значимых мероприятий, направленных на создание единого библиотечно-информационного и культурного пространства области»</t>
  </si>
  <si>
    <t>05 1 04</t>
  </si>
  <si>
    <t>05 1 04 29990</t>
  </si>
  <si>
    <t>Основное мероприятие «Реализация мероприятий федеральной целевой программы «Культура России (2012 - 2018 годы)»</t>
  </si>
  <si>
    <t>05 1 05</t>
  </si>
  <si>
    <t>Субсидии на реализацию мероприятий федеральной целевой программы "Культура России (2012 - 2018 годы)" за счет средств бюджета субъекта Российской Федерации</t>
  </si>
  <si>
    <t>05 1 05 R0140</t>
  </si>
  <si>
    <t>05 2</t>
  </si>
  <si>
    <t xml:space="preserve">Подпрограмма «Развитие музейного дела» </t>
  </si>
  <si>
    <t>05 2 01</t>
  </si>
  <si>
    <t>05 2 01 00590</t>
  </si>
  <si>
    <t>Основное мероприятие «Организация и проведение общественно значимых мероприятий, направленных на популяризацию музейного дела»</t>
  </si>
  <si>
    <t>05 2 02</t>
  </si>
  <si>
    <t>05 2 02 29990</t>
  </si>
  <si>
    <t>05 2 03</t>
  </si>
  <si>
    <t>Реализация мероприятий федеральной целевой программы «Культура России (2012 - 2018 годы)</t>
  </si>
  <si>
    <t>05 2 03 R0140</t>
  </si>
  <si>
    <t xml:space="preserve">05 3 </t>
  </si>
  <si>
    <t xml:space="preserve">Подпрограмма «Культурно-досуговая деятельность и народное творчество» </t>
  </si>
  <si>
    <t>05 3 01</t>
  </si>
  <si>
    <t>05 3 01 00590</t>
  </si>
  <si>
    <t>Основное мероприятие «Организация и проведение общественно значимых мероприятий и мероприятий, направленных на популяризацию традиционной культуры Белгородчины»</t>
  </si>
  <si>
    <t>05 3 02</t>
  </si>
  <si>
    <t>05 3 02 29990</t>
  </si>
  <si>
    <t>Основное мероприятие «Поддержка и развитие народных художественных ремесел»</t>
  </si>
  <si>
    <t>05 3 03</t>
  </si>
  <si>
    <t>05 3 03 24620</t>
  </si>
  <si>
    <t xml:space="preserve">05 4 </t>
  </si>
  <si>
    <t xml:space="preserve">Подпрограмма «Государственная охрана, сохранение и популяризация объектов культурного наследия (памятников истории и культуры) </t>
  </si>
  <si>
    <t>Основное мероприятие «Государственная охрана объектов культурного наследия Белгородской области»</t>
  </si>
  <si>
    <t>05 4 02</t>
  </si>
  <si>
    <t>05 4 02 21240</t>
  </si>
  <si>
    <t xml:space="preserve">05 5 </t>
  </si>
  <si>
    <t xml:space="preserve">Подпрограмма «Развитие профессионального искусства» </t>
  </si>
  <si>
    <t>05 5 01</t>
  </si>
  <si>
    <t>05 5 01 00590</t>
  </si>
  <si>
    <t>Основное мероприятие «Организация и проведение общественно значимых мероприятий и творческих проектов, направленных на популяризацию профессионального искусства»</t>
  </si>
  <si>
    <t>05 5 02</t>
  </si>
  <si>
    <t>05 5 02 29990</t>
  </si>
  <si>
    <t>05 5 03</t>
  </si>
  <si>
    <t>05 5 03 23940</t>
  </si>
  <si>
    <t>Основное мероприятие «Государственная поддержка (грант) комплексного развития региональных и муниципальных учреждений культуры»</t>
  </si>
  <si>
    <t xml:space="preserve">05 6 </t>
  </si>
  <si>
    <t xml:space="preserve">Подпрограмма «Государственная политика в сфере культуры» </t>
  </si>
  <si>
    <t>05 6 01</t>
  </si>
  <si>
    <t>05 6 01 00590</t>
  </si>
  <si>
    <t>Основное мероприятие «Гранты»</t>
  </si>
  <si>
    <t>05 6 02</t>
  </si>
  <si>
    <t>Гранты (Социальное обеспечение и иные выплаты населению)</t>
  </si>
  <si>
    <t>05 6 02 20850</t>
  </si>
  <si>
    <t>Основное мероприятие «Премии и иные поощрения»</t>
  </si>
  <si>
    <t>05 6 03</t>
  </si>
  <si>
    <t>Премии и иные поощрения (Социальное обеспечение и иные выплаты населению)</t>
  </si>
  <si>
    <t>05 6 03 20860</t>
  </si>
  <si>
    <t>Реализация мероприятий федеральной целевой программы "Укрепление единства российской нации и этнокультурное развитие народов России (2014 - 2020 годы)"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</si>
  <si>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06 1 02 71120</t>
  </si>
  <si>
    <t>Субсидии на софинансирование капитальных вложений (строительства, реконструкции) в объекты муниципальной собственности (Межбюджетные трансферты)</t>
  </si>
  <si>
    <t>Основное мероприятие "Популяризация массового и профессионального спорта"</t>
  </si>
  <si>
    <t>06 1 01</t>
  </si>
  <si>
    <t>06 1 01 29990</t>
  </si>
  <si>
    <t>Субсидии на реализацию мероприятий по поэтапному внедрению Всероссийского физкультурно-спортивного комплекса "Готов к труду и обороне" (ГТО)  (Предоставление субсидий бюджетным, автономным учреждениям и иным некоммерческим организациям)</t>
  </si>
  <si>
    <t>06 1 01 51270</t>
  </si>
  <si>
    <t>Реализация мероприятий по поэтапному внедрению Всероссийского физкультурно-спортивного комплекса "Готов к труду и обороне" (ГТО)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</si>
  <si>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06 1 01 R1270</t>
  </si>
  <si>
    <t>06 2 01 29990</t>
  </si>
  <si>
    <t>Мероприятия по подготовке спортсменов к участию во Всероссийских и международных соревнованиях, спартакиадах, спортивно-массовых мероприятиях   (Предоставление субсидий бюджетным, автономным учреждениям и иным некоммерческим организациям)</t>
  </si>
  <si>
    <t>06 2 01 50810</t>
  </si>
  <si>
    <t>06 2 01 R0810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</si>
  <si>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  (Предоставление субсидий бюджетным, автономным учреждениям и иным некоммерческим организациям)</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</si>
  <si>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 (Межбюджетные трансферты)</t>
  </si>
  <si>
    <t>Оказание адресной финансовой поддержки спортивных организаций, осуществляющих подготовку спортивного резерва для сборных команд Российской Федерации за счет средств субъекта Российской Федерации  (Предоставление субсидий бюджетным, автономным учреждениям и иным некоммерческим организациям)</t>
  </si>
  <si>
    <t xml:space="preserve">06 2 </t>
  </si>
  <si>
    <t xml:space="preserve">Подпрограмма «Развитие системы подготовки спортивного резерва и спорта высших достижений» </t>
  </si>
  <si>
    <t>06 2 02 00590</t>
  </si>
  <si>
    <t>Мероприятия  по поддержке социально-ориентированных некоммерческих организаций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</si>
  <si>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ответственности владельцев транспортных средств" (Межбюджетные трансферты)</t>
  </si>
  <si>
    <t xml:space="preserve">Субвенции на выплату  ежемесячных пособий лицам, привлекавшимся органами местной власти к разминированию территорий и объектов в период 1943-1950 годов (Межбюджетные трансферты) </t>
  </si>
  <si>
    <t>Субвенции на выплату  ежемесячных пособий гражданам, имеющим детей (Межбюджетные трансферты)</t>
  </si>
  <si>
    <t>Основное мероприятие "Предоставление мер социальной поддержки детям-сиротам и детям, оставшимся без попечения родителей"</t>
  </si>
  <si>
    <t>Субвенции на выплату единовременной адресной материальной помощи женщинам, находящимся в трудной жизненной ситуации и сохранившим беременность (Межбюджетные трансферты)</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</si>
  <si>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(Социальное обеспечение и иные выплаты населению)</t>
  </si>
  <si>
    <t xml:space="preserve">01 1 </t>
  </si>
  <si>
    <t xml:space="preserve">Подпрограмма «Профилактика немедицинского потребления наркотических средств и психотропных веществ» </t>
  </si>
  <si>
    <t xml:space="preserve">Подпрограмма "Профилактика немедицинского потребления наркотических средств и психотропных веществ " </t>
  </si>
  <si>
    <t>01 1</t>
  </si>
  <si>
    <t>Основное мероприятие "Реализация мероприятий по раннему выявлению потребителей наркотиков"</t>
  </si>
  <si>
    <t>01 1 02</t>
  </si>
  <si>
    <t>01 1 02 20320</t>
  </si>
  <si>
    <t xml:space="preserve">03 1 </t>
  </si>
  <si>
    <t>Подпрограмма «Профилактика заболеваний и формирование здорового образа жизни»</t>
  </si>
  <si>
    <t>03 1 01</t>
  </si>
  <si>
    <t>Мероприятия, направленные на формирование здорового образа жизни у населения Белгородской области, включая сокращение потребления алкоголя и табака (Закупка товаров, работ и услуг для обеспечения государственных (муниципальных) нужд)</t>
  </si>
  <si>
    <t>Основное мероприятие "Высокотехнологичные виды медицинской помощи"</t>
  </si>
  <si>
    <t>03 3 01</t>
  </si>
  <si>
    <t xml:space="preserve"> </t>
  </si>
  <si>
    <t>Высокотехнологичные виды медицинской помощи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</si>
  <si>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03 3 01 R4020</t>
  </si>
  <si>
    <t>Основное мероприятие "Мероприятия, направленные на совершенствование медицинской помощи больным с онкологическими заболеваниями, психическими расстройствами и расстройствами поведения, дерматовенерологическими заболеваниями и сахарным диабетом"</t>
  </si>
  <si>
    <t>03 3 02</t>
  </si>
  <si>
    <t>03 3 02 20140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</si>
  <si>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</si>
  <si>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03 3 03</t>
  </si>
  <si>
    <t>Мероприятия, направленные на обследование населения с целью выявления туберкулеза, лечения больных туберкулезом, профилактические мероприятия  (Закупка товаров, работ и услуг для обеспечения государственных (муниципальных) нужд)</t>
  </si>
  <si>
    <t>03 3 03 20180</t>
  </si>
  <si>
    <t>Финансовое обеспечение закупок антибактериальных и  противотуберкулёзных лекарственных препаратов (второго ряда), применяемых при лечении больных туберкулёзом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(Закупка товаров, работ и услуг для обеспечения государственных (муниципальных) нужд)</t>
  </si>
  <si>
    <t>03 3 03 51740</t>
  </si>
  <si>
    <t>Основное мероприятие " Мероприятия по профилактике, выявлению, мониторингу лечения и лечению лиц, инфицированных вирусами иммунодефицита человека и гепатитов B и C"</t>
  </si>
  <si>
    <t>03 3 04</t>
  </si>
  <si>
    <t>Реализация отдельных мероприятий государственной программы "Развитие здравоохранения" (Предоставление субсидий бюджетным, автономным учреждениям и иным некоммерческим организациям)</t>
  </si>
  <si>
    <t>03 3 04 53820</t>
  </si>
  <si>
    <t>Мероприятия по профилактике, выявлению, мониторингу лечения и лечению лиц, инфицированных вирусами иммунодефицита человека и гепатитов B и C (Закупка товаров, работ и услуг для обеспечения государственных (муниципальных) нужд)</t>
  </si>
  <si>
    <t>03 3 04 R7190</t>
  </si>
  <si>
    <t>Мероприятия по профилактике, выявлению, мониторингу лечения и лечению лиц, инфицированных вирусами иммунодефицита человека и гепатитов B и C (Предоставление субсидий бюджетным, автономным учреждениям и иным некоммерческим организациям)</t>
  </si>
  <si>
    <t>03 3 04 50720</t>
  </si>
  <si>
    <t>03 3 04 51790</t>
  </si>
  <si>
    <t>Основное мероприятие "Денежные выплаты донорам за сдачу крови и ее компонентов"</t>
  </si>
  <si>
    <t>03 3 05</t>
  </si>
  <si>
    <t>Денежная выплата донорам за сдачу крови и ее компонентов (Социальное обеспечение и иные выплаты населению)</t>
  </si>
  <si>
    <t>03 3 05 14980</t>
  </si>
  <si>
    <t xml:space="preserve">Основное мероприятие "Мероприятия по развитию службы крови" </t>
  </si>
  <si>
    <t>03 3 06</t>
  </si>
  <si>
    <t>Мероприятия по развитию службы крови (Предоставление субсидий бюджетным, автономным учреждениям и иным некоммерческим организациям)</t>
  </si>
  <si>
    <t>03 3 06  R0750</t>
  </si>
  <si>
    <t>Основное мероприятие "Закупки оборудования (включая медицинское) и расходных материалов для неонатального и аудиологического скрининга"</t>
  </si>
  <si>
    <t xml:space="preserve">03 5 01 </t>
  </si>
  <si>
    <t>Закупки оборудования (включая медицинское) и расходных материалов для неонатального и аудиологического скрининга (Предоставление субсидий бюджетным, автономным учреждениям и иным некоммерческим организациям)</t>
  </si>
  <si>
    <t>03 5 01 20730</t>
  </si>
  <si>
    <t>Основное мероприятие "Мероприятия по пренатальной (дородовой) диагностике"</t>
  </si>
  <si>
    <t>03 5 02</t>
  </si>
  <si>
    <t>Мероприятия по пренатальной (дородовой) диагностике (Предоставление субсидий бюджетным, автономным учреждениям и иным некоммерческим организациям)</t>
  </si>
  <si>
    <t>03 5 02 20790</t>
  </si>
  <si>
    <t>Основное мероприятие "Закупки лекарственных препаратов и изделий медицинского назначения"</t>
  </si>
  <si>
    <t>03 5 03</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</si>
  <si>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 за счет средств бюджета субъекта Российской Федерации</t>
  </si>
  <si>
    <t>03 5 05 R5230</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</si>
  <si>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</si>
  <si>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03 5 05 52300</t>
  </si>
  <si>
    <t>Закупки лекарственных препаратов и изделий медицинского назначения (Предоставление субсидий бюджетным, автономным учреждениям и иным некоммерческим организациям)</t>
  </si>
  <si>
    <t>03 5 03 20870</t>
  </si>
  <si>
    <t>03 5 04</t>
  </si>
  <si>
    <t>Обеспечение деятельности (оказание услуг) государственных учреждений (организаций) (Закупка товаров, работ и услуг для обеспечения государственных (муниципальных) нужд)</t>
  </si>
  <si>
    <t>03 5 04 00590</t>
  </si>
  <si>
    <t xml:space="preserve">03 7 </t>
  </si>
  <si>
    <t xml:space="preserve">Подпрограмма «Оказание паллиативной помощи, в том числе детям» </t>
  </si>
  <si>
    <t>03 7 01</t>
  </si>
  <si>
    <t>03 7 01 20870</t>
  </si>
  <si>
    <t xml:space="preserve">03 8 </t>
  </si>
  <si>
    <t xml:space="preserve">Подпрограмма «Кадровое обеспечение системы здравоохранения» </t>
  </si>
  <si>
    <t>Основное мероприятие "Повышение квалификации и профессиональная подготовка и переподготовка кадров"</t>
  </si>
  <si>
    <t>03 8 01</t>
  </si>
  <si>
    <t>Повышение квалификации и профессиональная подготовка и переподготовка кадров (Закупка товаров, работ и услуг для обеспечения государственных (муниципальных) нужд)</t>
  </si>
  <si>
    <t>03 8 01 21010</t>
  </si>
  <si>
    <t>Основное мероприятие "Финансовое обеспечение единовременного денежного поощрения лучших врачей"</t>
  </si>
  <si>
    <t>03 8 02</t>
  </si>
  <si>
    <t>Финансовое обеспечение единовременного денежного поощрения лучших врачей (Иные бюджетные ассигнования)</t>
  </si>
  <si>
    <t>03 8 02 14960</t>
  </si>
  <si>
    <t>Основное мероприятие "Финансовое обеспечение единовременных компенсационных выплат медицинским работникам"</t>
  </si>
  <si>
    <t>03 8 03</t>
  </si>
  <si>
    <t>Финансовое обеспечение единовременных компенсационных выплат медицинским работникам,  за счет средств бюджета субъекта Российской Федерации (Социальное обеспечение и иные выплаты населению)</t>
  </si>
  <si>
    <t>03 8 03 R1360</t>
  </si>
  <si>
    <t>Основное мероприятие "Ежемесячная денежная выплата по оплате жилых помещений, отопления и освещения медицинским и фармацевтическим работникам областных государственных учреждений здравоохранения" (Социальное обеспечение и иные выплаты населению)</t>
  </si>
  <si>
    <t>03 8 04</t>
  </si>
  <si>
    <t>Ежемесячная денежная выплата по оплате жилых помещений, отопления и освещения медицинским и фармацевтическим работникам областных государственных учреждений здравоохранения (Социальное обеспечение и иные выплаты населению)</t>
  </si>
  <si>
    <t>03 8 04 19990</t>
  </si>
  <si>
    <t xml:space="preserve">03 9 </t>
  </si>
  <si>
    <t xml:space="preserve">Подпрограмма «Совершенствование системы лекарственного обеспечения, в том числе в амбулаторных условиях» </t>
  </si>
  <si>
    <t>Основное мероприятие "Централизованная закупка лекарственных препаратов и изделий медицинского назначения"</t>
  </si>
  <si>
    <t>03 9 01</t>
  </si>
  <si>
    <t>Централизованная закупка лекарственных препаратов и изделий медицинского назначения  (Закупка товаров, работ и услуг для обеспечения государственных (муниципальных) нужд)</t>
  </si>
  <si>
    <t>03 9 01 20060</t>
  </si>
  <si>
    <t>Основное мероприятие "Закупки иммунопрепаратов для вакцинопрофилактики инфекций по эпидемическим показаниям (вакцинация против бешенства, пневмококковой инфекции, ветряной оспы, вирусного гепатита A)"</t>
  </si>
  <si>
    <t>03 9 02</t>
  </si>
  <si>
    <t>Закупки иммунопрепаратов для вакцинопрофилактики инфекций по эпидемическим показаниям (вакцинация против бешенства, пневмококковой инфекции, ветряной оспы, вирусного гепатита A)  (Закупка товаров, работ и услуг для обеспечения государственных (муниципальных) нужд)</t>
  </si>
  <si>
    <t>03 9 02 20160</t>
  </si>
  <si>
    <t xml:space="preserve">Основное мероприятие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t>
  </si>
  <si>
    <t>03 9 03</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</si>
  <si>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</si>
  <si>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03 9 03 51330</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</si>
  <si>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(Закупка товаров, работ и услуг для обеспечения государственных (муниципальных) нужд)</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</si>
  <si>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(Социальное обеспечение и иные выплаты населению)</t>
  </si>
  <si>
    <t>03 9 03 51610</t>
  </si>
  <si>
    <t xml:space="preserve">03 Г </t>
  </si>
  <si>
    <t xml:space="preserve">Подпрограмма «Совершенствование системы территориального планирования» </t>
  </si>
  <si>
    <t>Обеспечение деятельности (оказание услуг) государственных учреждений (организаций)</t>
  </si>
  <si>
    <t xml:space="preserve">03 Г 01 </t>
  </si>
  <si>
    <t>03 Г 01 00590</t>
  </si>
  <si>
    <t>Обеспечение деятельности (оказание услуг) государственных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</si>
  <si>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Основное мероприятие "Финансовое обеспечение обязательного медицинского страхования неработающего населения"</t>
  </si>
  <si>
    <t xml:space="preserve"> 03 Г 02</t>
  </si>
  <si>
    <t>Финансовое обеспечение обязательного медицинского страхования неработающего населения (Межбюджетные трансферты)</t>
  </si>
  <si>
    <t>03 Г 02 70930</t>
  </si>
  <si>
    <t xml:space="preserve">03 Д </t>
  </si>
  <si>
    <t>Основное мероприятие "Премии и иные поощрения"</t>
  </si>
  <si>
    <t>03 Д 03</t>
  </si>
  <si>
    <t>Премии и иные поощрения (Иные бюджетные ассигнования)</t>
  </si>
  <si>
    <t>03 Д 03 20860</t>
  </si>
  <si>
    <t>Основное мероприятие "Мероприятия"</t>
  </si>
  <si>
    <t>03 Д 04</t>
  </si>
  <si>
    <t>Мероприятия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</si>
  <si>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Д 04 29990</t>
  </si>
  <si>
    <t>Мероприятия (Иные бюджетные ассигнования)</t>
  </si>
  <si>
    <t xml:space="preserve">Основное  мероприятие "Реализация мероприятий  по осуществлению антинаркотической пропаганды и антинаркотического просвещения" </t>
  </si>
  <si>
    <t xml:space="preserve">01 1 01 </t>
  </si>
  <si>
    <t>01 1 01 20310</t>
  </si>
  <si>
    <t xml:space="preserve">Основное мероприятие "Реализация образовательных программ дошкольного образования" </t>
  </si>
  <si>
    <t>02 1 01</t>
  </si>
  <si>
    <t>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(Межбюджетные трансферты)</t>
  </si>
  <si>
    <t>02 1 01 73020</t>
  </si>
  <si>
    <t xml:space="preserve">Основное мероприятие "Государственная поддержка предоставления  дошкольного образования"  </t>
  </si>
  <si>
    <t>02 1 02</t>
  </si>
  <si>
    <t>Субсидии  на поддержку альтернативных форм предоставления дошкольного образования  (Межбюджетные трансферты)</t>
  </si>
  <si>
    <t>02 1 02 73010</t>
  </si>
  <si>
    <t>Субвенции  на выплату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  (Межбюджетные трансферты)</t>
  </si>
  <si>
    <t>02 1 02 73030</t>
  </si>
  <si>
    <t xml:space="preserve">Основное мероприятие "Реализация программ общего образования" </t>
  </si>
  <si>
    <t>02 2 01</t>
  </si>
  <si>
    <t>02 2 01 00590</t>
  </si>
  <si>
    <t>Обеспечение деятельности (оказание услуг) государственных учреждений (организаций) Белгородской области  (Иные бюджетные ассигнования)</t>
  </si>
  <si>
    <t>02 2 01 21020</t>
  </si>
  <si>
    <t>02 2 01 23060</t>
  </si>
  <si>
    <t>Субвенции  на реализацию государственного стандарта общего образования  (Межбюджетные трансферты)</t>
  </si>
  <si>
    <t>02 2 01 73040</t>
  </si>
  <si>
    <t>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 (Межбюджетные трансферты)</t>
  </si>
  <si>
    <t>02 2 01 73060</t>
  </si>
  <si>
    <t>Основное мероприятие "Социальная поддержка обучающихся"</t>
  </si>
  <si>
    <t>02 2 02</t>
  </si>
  <si>
    <t>Пособия и компенсация детям-сиротам и детям, оставшимся без попечения родителей  (Социальное обеспечение и иные выплаты населению)</t>
  </si>
  <si>
    <t>02 2 02 12210</t>
  </si>
  <si>
    <t>02 2 2026</t>
  </si>
  <si>
    <t>Основное мероприятие "Содействие развитию  общего образования"</t>
  </si>
  <si>
    <t>02 2 03</t>
  </si>
  <si>
    <t>02 2 03 54980</t>
  </si>
  <si>
    <t>02 2 03 R4980</t>
  </si>
  <si>
    <t>Основное мероприятие "Поощрение лучших учителей"</t>
  </si>
  <si>
    <t>02 2 04</t>
  </si>
  <si>
    <t>02 2 04 50880</t>
  </si>
  <si>
    <t>02 2 04 R0880</t>
  </si>
  <si>
    <t>Основное мероприятие "Мероприятия по развитию общего образования, выявление и поддержка одаренных детей"</t>
  </si>
  <si>
    <t>02 2 05</t>
  </si>
  <si>
    <t>02 2 05 29990</t>
  </si>
  <si>
    <t xml:space="preserve">02 3 </t>
  </si>
  <si>
    <t xml:space="preserve">Подпрограмма «Развитие  дополнительного образования» </t>
  </si>
  <si>
    <t xml:space="preserve">Основное мероприятие "Реализация дополнительных общеобразовательных (общеразвивающих) программ" </t>
  </si>
  <si>
    <t>02 3 01</t>
  </si>
  <si>
    <t>02 3 01 00590</t>
  </si>
  <si>
    <t>Основное мероприятие "Реализация мероприятий, проводимых для детей и молодежи"</t>
  </si>
  <si>
    <t>02 3 02</t>
  </si>
  <si>
    <t>02 3 02 29990</t>
  </si>
  <si>
    <t xml:space="preserve">02 4 </t>
  </si>
  <si>
    <t>Подпрограмма «Развитие системы оценки качества образования»</t>
  </si>
  <si>
    <t>Основное мероприятие  « Реализация механизмов  оценки качества  образования в соответствии с государственными образовательными стандартами»</t>
  </si>
  <si>
    <t>02 4 01</t>
  </si>
  <si>
    <t>02 4 01 00590</t>
  </si>
  <si>
    <t>Основное мероприятие  «Осуществление  механизмов контроля качества образования»</t>
  </si>
  <si>
    <t>02 4 02</t>
  </si>
  <si>
    <t>02 4 02 29990</t>
  </si>
  <si>
    <t xml:space="preserve"> Иные межбюджетные трансферты бюджетам муниципальных образований на обеспечение видеонаблюдением аудиторий пунктов проведения единого государственного экзамена (Межбюджетные трансферты)</t>
  </si>
  <si>
    <t>02 4 02 70350</t>
  </si>
  <si>
    <t>Основное мероприятие "Профессиональная подготовка, переподготовка и повышение квалификации"</t>
  </si>
  <si>
    <t>02 5 03</t>
  </si>
  <si>
    <t>02 5 03 21010</t>
  </si>
  <si>
    <t>02 5 03 00590</t>
  </si>
  <si>
    <t>Основное мероприятие «Социальная поддержка обучающихся»</t>
  </si>
  <si>
    <t>02 5 04</t>
  </si>
  <si>
    <t>Пособия и компенсации детям-сиротам и детям, оставшимся без попечения родителей (Социальное обеспечение и иные выплаты населению)</t>
  </si>
  <si>
    <t>02 5 04 12210</t>
  </si>
  <si>
    <t>Основное мероприятие «Социальная поддержка педагогических работников»</t>
  </si>
  <si>
    <t>02 5 05</t>
  </si>
  <si>
    <t>Меры социальной поддержки педагогическим работникам государственных образовательных учреждений (организаций), проживающим и работающим в сельских населённых пунктах, рабочих посёлках (посёлках городского типа) на территории Белгородской области (Социальное обеспечение и иные выплаты населению)</t>
  </si>
  <si>
    <t>02 5 05 12220</t>
  </si>
  <si>
    <t>Субвенции  на 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населённых пунктах, рабочих посёлках (посёлках городского типа) на территории Белгородской области  (Межбюджетные трансферты)</t>
  </si>
  <si>
    <t>02 5 05 73220</t>
  </si>
  <si>
    <t>Основное мероприятие «Реализация мероприятий в сфере образования»</t>
  </si>
  <si>
    <t>02 5 06</t>
  </si>
  <si>
    <t>02 5 06 29990</t>
  </si>
  <si>
    <t>Основное мероприятие "Финансовое обеспечение структурных подразделений органов исполнительной власти и прочих  учреждений (организаций) в сфере образования"</t>
  </si>
  <si>
    <t>02 5 07</t>
  </si>
  <si>
    <t>02 5 07 00590</t>
  </si>
  <si>
    <t>Обеспечение деятельности (оказание услуг)  государственных  учреждений (организаций) Белгородской области (Иные бюджетные ассигнования)</t>
  </si>
  <si>
    <t xml:space="preserve">02 6 </t>
  </si>
  <si>
    <t xml:space="preserve">Подпрограмма «Организация отдыха и оздоровление детей и подростков Белгородской области» </t>
  </si>
  <si>
    <t>02 6 01 00590</t>
  </si>
  <si>
    <t>02 6 01 20650</t>
  </si>
  <si>
    <t>Субвенции на проведение оздоровительной компании детей (Иные межбюджетные трансферты)</t>
  </si>
  <si>
    <t>02 6 01 70650</t>
  </si>
  <si>
    <t>Ежемесячная  адресная материальная поддержка студенческим семьям (матерям одиночкам ), имеющим детей в рамках  подпрограммы " Развитие мер социальной поддержки отдельных категорий граждан " государственной программы "Социальная поддержка граждан Белгородской области на 2014-2020 годы" (Социальное обеспечение и иные выплаты населению)</t>
  </si>
  <si>
    <t>04 1 02 12130</t>
  </si>
  <si>
    <t>Основное мероприятие «Обеспечение деятельности (оказание услуг) государственных учреждений (организаций) Белгородской области"</t>
  </si>
  <si>
    <t xml:space="preserve">04 3 03 </t>
  </si>
  <si>
    <t>Меры социальной поддержки педагогическим работникам государственных образовательных учреждений (организаций), проживающим и работающим в сельских населённых пунктах, рабочих посёлках (посёлках городского типа) на территории Белгородской области  (Социальное обеспечение и иные выплаты населению)</t>
  </si>
  <si>
    <t xml:space="preserve">06 2 02 </t>
  </si>
  <si>
    <t>Основное мероприятие "Создание эффективной системы физического воспитания, ориентированной на особенности развития детей и подростков"</t>
  </si>
  <si>
    <t>Основное мероприятие «Обеспечение подготовки и участия спортивных сборных команд в международных, всероссийских и других спортивных соревнованиях, обеспечение организации и проведения комплексных спортивных мероприятий, чемпионатов и первенств по видам спорта»</t>
  </si>
  <si>
    <t>06 2 01</t>
  </si>
  <si>
    <t>07 3 01 29990</t>
  </si>
  <si>
    <t xml:space="preserve">15 1 </t>
  </si>
  <si>
    <t xml:space="preserve">Подпрограмма «Развитие государственной  гражданской и муниципальной службы Белгородской области» </t>
  </si>
  <si>
    <t>Основное мероприятие  «Кадровое обеспечение  государственной гражданской и муниципальной  службы»</t>
  </si>
  <si>
    <t>15 1 01</t>
  </si>
  <si>
    <t>15 1 01 2101</t>
  </si>
  <si>
    <t xml:space="preserve">15 2 </t>
  </si>
  <si>
    <t xml:space="preserve">Подпрограмма «Развитие профессионального образования» </t>
  </si>
  <si>
    <t>Основное мероприятие «Обеспечение деятельности (оказание услуг) государственных учреждений (организаций)«</t>
  </si>
  <si>
    <t>15 2 01</t>
  </si>
  <si>
    <t>15 2 01 00590</t>
  </si>
  <si>
    <t>15 2 02</t>
  </si>
  <si>
    <t xml:space="preserve"> Пособия и компенсации детям-сиротам и детям, оставшимся без попечения родителей (Социальное обеспечение и иные выплаты населению)</t>
  </si>
  <si>
    <t>15 2 02 12210</t>
  </si>
  <si>
    <t>Стипендии  (Социальное обеспечение и иные выплаты населению)</t>
  </si>
  <si>
    <t>15 2 02 12230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</si>
  <si>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(за счет средств федерального бюджета) в рамках подпрограммы "Развитие профессионального образования Белгородской области"  (Социальное обеспечение и иные выплаты населению)</t>
  </si>
  <si>
    <t>15 2 02 38930</t>
  </si>
  <si>
    <t>15 2 03</t>
  </si>
  <si>
    <t>Меры социальной поддержки педагогических работников государственных  образовательных учреждений, расположенных в сельских населенных пунктах, рабочих поселках (поселках городского типа)  (Социальное обеспечение и иные выплаты населению)</t>
  </si>
  <si>
    <t>15 2 03 12220</t>
  </si>
  <si>
    <t>Основное мероприятие «Содействие развитию  профессионального  образования»</t>
  </si>
  <si>
    <t>15 2 04</t>
  </si>
  <si>
    <t>15 2 04 54980</t>
  </si>
  <si>
    <t>15 2 04 R4980</t>
  </si>
  <si>
    <t>15 3</t>
  </si>
  <si>
    <t xml:space="preserve">Подпрограмма «Развитие вузовской науки» </t>
  </si>
  <si>
    <t>Основное мероприятие «Содействие развитию вузовской науки»</t>
  </si>
  <si>
    <t>15 3 01</t>
  </si>
  <si>
    <t>15 3 01 12230</t>
  </si>
  <si>
    <t>15 3 01 29990</t>
  </si>
  <si>
    <t xml:space="preserve">15 4 </t>
  </si>
  <si>
    <t xml:space="preserve">Подпрограмма «Подготовка управленческих кадров  для организаций народного хозяйства»  </t>
  </si>
  <si>
    <t xml:space="preserve">Основное мероприятие   «Подготовка управленческих кадров  для организаций  народного хозяйства Российской Федерации» </t>
  </si>
  <si>
    <t>15 4 01</t>
  </si>
  <si>
    <t>15 4 01 50660</t>
  </si>
  <si>
    <t>15 4 01 R0660</t>
  </si>
  <si>
    <t xml:space="preserve">15 7 </t>
  </si>
  <si>
    <t xml:space="preserve">Подпрограмма «Противодействие коррупции» </t>
  </si>
  <si>
    <t xml:space="preserve">Основное мероприятие «Повышение квалификации, профессиональная подготовка и переподготовка кадров» </t>
  </si>
  <si>
    <t>15 7 01</t>
  </si>
  <si>
    <t>15 7 01 21010</t>
  </si>
  <si>
    <t>Проведение Всероссийской сельскохозяйственной переписи в 2016 году (Межбюджетные трансферты)</t>
  </si>
  <si>
    <t>Основное мероприятие "Субвенции на осуществление полномочий по созданию и организации деятельности территориальных комиссий по делам несовершеннолетних и защите их прав"</t>
  </si>
  <si>
    <t>Субвенции на осуществление полномочий по созданию и организации деятельности территориальных комиссий по делам несовершеннолетних и защите их прав (Межбюджетные трансферты)</t>
  </si>
  <si>
    <t>01 6 02</t>
  </si>
  <si>
    <t>01 6 02 71220</t>
  </si>
  <si>
    <t>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</si>
  <si>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</si>
  <si>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(Закупка товаров, работ и услуг для обеспечения государственных (муниципальных) нужд)</t>
  </si>
  <si>
    <t>02 5 01</t>
  </si>
  <si>
    <t>02 5 01 59900</t>
  </si>
  <si>
    <t>02 5 02 90019</t>
  </si>
  <si>
    <t>Обеспечение функций органов власти Белгородской области, в том числе территориальных органов (Закупка товаров, работ и услуг для обеспечения государственных (муниципальных) нужд)</t>
  </si>
  <si>
    <t>02 5 07 00310</t>
  </si>
  <si>
    <t>Расходы на выплаты по оплате труда заместителей высшего должностного лица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</si>
  <si>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Д 01</t>
  </si>
  <si>
    <t>03 Д 01 90019</t>
  </si>
  <si>
    <t>03 Д 06</t>
  </si>
  <si>
    <t>03 Д 06 00310</t>
  </si>
  <si>
    <t>Основное мероприятие "Расходы на выплаты по оплате труда заместителей высшего должностного лица субъекта Российской Федерации"</t>
  </si>
  <si>
    <t>03 Д 07</t>
  </si>
  <si>
    <t>03 Д 07 59800</t>
  </si>
  <si>
    <t>Основное мероприятие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</si>
  <si>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</si>
  <si>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</si>
  <si>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(Иные бюджетные ассигнования)</t>
  </si>
  <si>
    <t xml:space="preserve">03 И </t>
  </si>
  <si>
    <t xml:space="preserve">Подпрограмма «Обеспечение защиты и реализации прав граждан и организации в сфере государственной регистрации актов гражданского состояния» </t>
  </si>
  <si>
    <t>Основное мероприятие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</si>
  <si>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</si>
  <si>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</si>
  <si>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(Межбюджетные трансферты)</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</si>
  <si>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(Иные бюджетные ассигнования)</t>
  </si>
  <si>
    <t>03 И 1</t>
  </si>
  <si>
    <t>03 И 1 59300</t>
  </si>
  <si>
    <t>03 И 2</t>
  </si>
  <si>
    <t>03 И 2 90019</t>
  </si>
  <si>
    <t>03 И 3</t>
  </si>
  <si>
    <t>03 И 3 29990</t>
  </si>
  <si>
    <t xml:space="preserve">04 6 </t>
  </si>
  <si>
    <t>Основное мероприятие "Субвенции на организацию предоставления отдельных мер социальной защиты населения"</t>
  </si>
  <si>
    <t>Субвенции на организацию предоставления отдельных мер социальной защиты населения (Межбюджетные трансферты)</t>
  </si>
  <si>
    <t>Основное мероприятие "Субвенции на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</si>
  <si>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Субвенции на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(Межбюджетные трансферты)</t>
  </si>
  <si>
    <t>Основное мероприятие "Субвенции на осуществление деятельности по опеке и попечительству в отношении совершеннолетних лиц"</t>
  </si>
  <si>
    <t>Субвенции на осуществление деятельности по опеке и попечительству в отношении совершеннолетних лиц (Межбюджетные трансферты)</t>
  </si>
  <si>
    <t>Основное мероприятие "Субвенции на организацию предоставления ежемесячных денежных компенсаций расходов по оплате жилищно-коммунальных услуг"</t>
  </si>
  <si>
    <t>Субвенции на организацию предоставления ежемесячных денежных компенсаций расходов по оплате жилищно-коммунальных услуг (Межбюджетные трансферты)</t>
  </si>
  <si>
    <t>Основное мероприятие "Субвенции на организацию предоставления социального пособия на погребение"</t>
  </si>
  <si>
    <t>Субвенции на организацию предоставления социального пособия на погребение (Межбюджетные трансферты)</t>
  </si>
  <si>
    <t>Основное мероприятие "Единовременная субсидия на приобретение жилой площади государственным гражданским служащим области"</t>
  </si>
  <si>
    <t>Единовременная субсидия на приобретение жилой площади государственным гражданским служащим области (Социальное обеспечение и иные выплаты населению)</t>
  </si>
  <si>
    <t>04 6 01</t>
  </si>
  <si>
    <t>04 6 0190019</t>
  </si>
  <si>
    <t>04 6 02</t>
  </si>
  <si>
    <t>04 6 02 71230</t>
  </si>
  <si>
    <t>04 6 03</t>
  </si>
  <si>
    <t>04 6 03 71240</t>
  </si>
  <si>
    <t>04 6 04</t>
  </si>
  <si>
    <t>04 6 04 71250</t>
  </si>
  <si>
    <t>04 6 05</t>
  </si>
  <si>
    <t>04 6 05 71260</t>
  </si>
  <si>
    <t>04 6 06</t>
  </si>
  <si>
    <t>04 6 06 71270</t>
  </si>
  <si>
    <t>04 6 07</t>
  </si>
  <si>
    <t>04 6 07 25100</t>
  </si>
  <si>
    <t>05 4 01</t>
  </si>
  <si>
    <t>05 4 01 59500</t>
  </si>
  <si>
    <t>Основное мероприятие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</si>
  <si>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</si>
  <si>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(Закупка товаров, работ и услуг для обеспечения государственных (муниципальных) нужд)</t>
  </si>
  <si>
    <t>05 6 01 90019</t>
  </si>
  <si>
    <t xml:space="preserve">06 3 </t>
  </si>
  <si>
    <t>06 3 01</t>
  </si>
  <si>
    <t>06 3 01 90019</t>
  </si>
  <si>
    <t xml:space="preserve">Подпрограмма «Открытая власть» </t>
  </si>
  <si>
    <t>07 2 01</t>
  </si>
  <si>
    <t>07 2 01 29990</t>
  </si>
  <si>
    <t>Мероприятия в рамках подпрограммы "Открытая власть" (Закупка товаров, работ и услуг для обеспечения государственных (муниципальных) нужд)</t>
  </si>
  <si>
    <t>08 3 03</t>
  </si>
  <si>
    <t>08 3 03 00910</t>
  </si>
  <si>
    <t>Основное мероприятие "Расходы на содержание Уполномоченного по защите прав предпринимателей в Белгородской области"</t>
  </si>
  <si>
    <t>Расходы на содержание Уполномоченного по защите прав предпринимателей в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</si>
  <si>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Уполномоченного по защите прав предпринимателей в Белгородской области (Закупка товаров, работ и услуг для обеспечения государственных (муниципальных) нужд)</t>
  </si>
  <si>
    <t xml:space="preserve">08 6 </t>
  </si>
  <si>
    <t>08 6 01</t>
  </si>
  <si>
    <t>08 6 01 90019</t>
  </si>
  <si>
    <t>08 6 02</t>
  </si>
  <si>
    <t>08 6 02 00310</t>
  </si>
  <si>
    <t>09 3 01</t>
  </si>
  <si>
    <t>09 3 01 90019</t>
  </si>
  <si>
    <t>09 3 02</t>
  </si>
  <si>
    <t>09 3 02 71280</t>
  </si>
  <si>
    <t>Основное мероприятие "Субвенции на осуществление контроля и надзора в области долевого строительства многоквартирных домов и (или) иных объектов недвижимости"</t>
  </si>
  <si>
    <t>Субвенции на осуществление контроля и надзора в области долевого строительства многоквартирных домов и (или) иных объектов недвижимости (Межбюджетные трансферты)</t>
  </si>
  <si>
    <t>09 3 04</t>
  </si>
  <si>
    <t>09 3 04 00310</t>
  </si>
  <si>
    <t>11 6 01</t>
  </si>
  <si>
    <t>11 6 01 90019</t>
  </si>
  <si>
    <t>11 6 02</t>
  </si>
  <si>
    <t>11 6 02 71290</t>
  </si>
  <si>
    <t>Основное мероприятие "Субвенции на организацию предоставления мер по поддержке сельскохозяйственного производства"</t>
  </si>
  <si>
    <t>Субвенции на организацию предоставления мер по поддержке сельскохозяйственного производства (Межбюджетные трансферты)</t>
  </si>
  <si>
    <t>11 6 04</t>
  </si>
  <si>
    <t>11 6 04 00310</t>
  </si>
  <si>
    <t>12 4 04</t>
  </si>
  <si>
    <t>12 4 04 59600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</si>
  <si>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</si>
  <si>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</si>
  <si>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 (Закупка товаров, работ и услуг для обеспечения государственных (муниципальных) нужд)</t>
  </si>
  <si>
    <t xml:space="preserve">12 6 </t>
  </si>
  <si>
    <t>12 6 01</t>
  </si>
  <si>
    <t>12 6 01 90019</t>
  </si>
  <si>
    <t>12 6 02</t>
  </si>
  <si>
    <t>12 6 02 71310</t>
  </si>
  <si>
    <t>Основное мероприятие "Субвенции на осуществление отдельных государственных полномочий по рассмотрению дел об административных правонарушениях"</t>
  </si>
  <si>
    <t>Субвенции на осуществление отдельных государственных полномочий по рассмотрению дел об административных правонарушениях (Межбюджетные трансферты)</t>
  </si>
  <si>
    <t>13 2 02</t>
  </si>
  <si>
    <t>12 3 02 71210</t>
  </si>
  <si>
    <t>Основное мероприятие "Субвенции на осуществление полномочий в области охраны труда"</t>
  </si>
  <si>
    <t>Субвенции на осуществление полномочий в области охраны труда (Межбюджетные трансферты)</t>
  </si>
  <si>
    <t xml:space="preserve">13 3 </t>
  </si>
  <si>
    <t>13 3 01</t>
  </si>
  <si>
    <t>13 3 01 90019</t>
  </si>
  <si>
    <t xml:space="preserve">14 1 </t>
  </si>
  <si>
    <t xml:space="preserve">Подпрограмма «Развитие информационного общества» </t>
  </si>
  <si>
    <t>14 1 01</t>
  </si>
  <si>
    <t>14 1 01 25010</t>
  </si>
  <si>
    <t>14 1 02</t>
  </si>
  <si>
    <t>14 1 02 25020</t>
  </si>
  <si>
    <t>14 1 03</t>
  </si>
  <si>
    <t>14 1 03 25030</t>
  </si>
  <si>
    <t>14 1 04</t>
  </si>
  <si>
    <t>14 1 04 25040</t>
  </si>
  <si>
    <t>14 1 05</t>
  </si>
  <si>
    <t>14 1 05 25050</t>
  </si>
  <si>
    <t>14 1 06</t>
  </si>
  <si>
    <t>14 1 06 00590</t>
  </si>
  <si>
    <t>14 1 08</t>
  </si>
  <si>
    <t>14 1 08 25070</t>
  </si>
  <si>
    <t>14 1 09</t>
  </si>
  <si>
    <t>14 1 09 25080</t>
  </si>
  <si>
    <t>Основное мероприятие "Обеспечение предоставления государственных и муниципальных услуг с использованием современных информационных и телекоммуникационных технологий"</t>
  </si>
  <si>
    <t>Обеспечение предоставления государственных и муниципальных услуг с использованием современных информационных и телекоммуникационных технологий (Закупка товаров, работ и услуг для обеспечения государственных (муниципальных) нужд)</t>
  </si>
  <si>
    <t>Основное мероприятие "Развитие и модернизация информационно-коммуникационной инфраструктуры связи"</t>
  </si>
  <si>
    <t>Развитие и модернизация информационно-коммуникационной инфраструктуры связи (Закупка товаров, работ и услуг для обеспечения государственных (муниципальных) нужд)</t>
  </si>
  <si>
    <t>Основное мероприятие "Модернизация и развитие программного и технического комплекса корпоративной сети Администрации Губернатора и Правительства области"</t>
  </si>
  <si>
    <t>Модернизация и развитие программного и технического комплекса корпоративной сети Администрации Губернатора и Правительства области (Закупка товаров, работ и услуг для обеспечения государственных (муниципальных) нужд)</t>
  </si>
  <si>
    <t>Основное мероприятие "Модернизация, развитие и сопровождение Региональной информационно-аналитической системы"</t>
  </si>
  <si>
    <t>Модернизация, развитие и сопровождение Региональной информационно-аналитической системы (Закупка товаров, работ и услуг для обеспечения государственных (муниципальных) нужд)</t>
  </si>
  <si>
    <t>Основное мероприятие "Обеспечение информационной безопасности в информационном обществе"</t>
  </si>
  <si>
    <t>Обеспечение информационной безопасности в информационном обществе (Закупка товаров, работ и услуг для обеспечения государственных (муниципальных) нужд)</t>
  </si>
  <si>
    <t>Основное мероприятие "Внедрение информационной системы управления государственными и муниципальными закупками в Белгородской области"</t>
  </si>
  <si>
    <t>Внедрение информационной системы управления государственными и муниципальными закупками в Белгородской области (Закупка товаров, работ и услуг для обеспечения государственных (муниципальных) нужд)</t>
  </si>
  <si>
    <t>Основное мероприятие "Информационно-техническое сопровождение специализированных программных продуктов"</t>
  </si>
  <si>
    <t>Информационно-техническое сопровождение специализированных программных продуктов (Закупка товаров, работ и услуг для обеспечения государственных (муниципальных) нужд)</t>
  </si>
  <si>
    <t xml:space="preserve">14 2 </t>
  </si>
  <si>
    <t xml:space="preserve">Подпрограмма «Повышение качества и доступности государственных и муниципальных услуг» </t>
  </si>
  <si>
    <t>14 2 01</t>
  </si>
  <si>
    <t>14 2 01 25060</t>
  </si>
  <si>
    <t>Основное мероприятие "Развитие сети многофункциональных центров предоставления государственных и муниципальных услуг"</t>
  </si>
  <si>
    <t>Развитие сети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</si>
  <si>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14 2 02</t>
  </si>
  <si>
    <t>14 2 02 00590</t>
  </si>
  <si>
    <t>19875</t>
  </si>
  <si>
    <t>15 0</t>
  </si>
  <si>
    <t>15 1 02</t>
  </si>
  <si>
    <t>15 1 02 29990</t>
  </si>
  <si>
    <t xml:space="preserve">15 6 </t>
  </si>
  <si>
    <t>15 6 01</t>
  </si>
  <si>
    <t>15 6 01 90019</t>
  </si>
  <si>
    <t>15 6 02</t>
  </si>
  <si>
    <t>15 6 02 00590</t>
  </si>
  <si>
    <t>15 6 03</t>
  </si>
  <si>
    <t>15 6 03 00310</t>
  </si>
  <si>
    <t>99 9 00 00210</t>
  </si>
  <si>
    <t>Расходы на выплаты по оплате труда высшего должностного лица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</si>
  <si>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99 9 00 00310</t>
  </si>
  <si>
    <t>99 9 00 00410</t>
  </si>
  <si>
    <t>Расходы на содержание Уполномоченного по правам человека в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</si>
  <si>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Уполномоченного по правам человека в Белгородской области (Закупка товаров, работ и услуг для обеспечения государственных (муниципальных) нужд)</t>
  </si>
  <si>
    <t>99 9 00 00510</t>
  </si>
  <si>
    <t>Расходы на выплаты по оплате труда председателя законодательного (представительного) органа государственной власти субъекта Российской Федерации и его заместителей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</si>
  <si>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99 9 00 00590</t>
  </si>
  <si>
    <t>99 9 00 00610</t>
  </si>
  <si>
    <t>99 9 00 00710</t>
  </si>
  <si>
    <t>99 9 00 00810</t>
  </si>
  <si>
    <t>Расходы на выплаты по оплате труда депутатов (членов) законодательного (представительного) органа государственной власти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</si>
  <si>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членов избирательной комиссии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</si>
  <si>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председателя Контрольно-счетной палаты субъекта Российской Федерации и его заместителя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</si>
  <si>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99 9 00 90019</t>
  </si>
  <si>
    <t>Основное мероприятие "Закупки оборудования (включая медицинское)</t>
  </si>
  <si>
    <t>Закупки оборудования (включая медицинское) (Предоставление субсидий бюджетным, автономным учреждениям и иным некоммерческим организациям)</t>
  </si>
  <si>
    <t>03 3 07</t>
  </si>
  <si>
    <t>03 3 07 20880</t>
  </si>
  <si>
    <t>03 3 08 40370</t>
  </si>
  <si>
    <t>99 9 00 70010</t>
  </si>
  <si>
    <t>99 9 00 70110</t>
  </si>
  <si>
    <t>Субвенции бюджетам муниципальных образований  на осуществление  полномочий Белгородской области по расчету и предоставлению дотаций на выравнивание бюджетной обеспеченности поселений (Межбюджетные трансферты)</t>
  </si>
  <si>
    <t>Дотации на выравнивание бюджетной обеспеченности муниципальных районов (городских округов)  (Межбюджетные трансферты)</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</si>
  <si>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в соответствии с Федеральным законом от 19 мая 1995 года N 81-ФЗ "О государственных пособиях гражданам, имеющим детей" (Межбюджетные трансферты)</t>
  </si>
  <si>
    <t>10 1 05 72150</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</si>
  <si>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 (Межбюджетные трансферты)</t>
  </si>
  <si>
    <t>04 3 01 10840</t>
  </si>
  <si>
    <t>04 3 01 12850</t>
  </si>
  <si>
    <t>04 3 01 13000</t>
  </si>
  <si>
    <t>99 9 00 20550</t>
  </si>
  <si>
    <t>99 9 00 20380</t>
  </si>
  <si>
    <t>Финансовое обеспечение мероприятий по дополнительной поддержке отраслей экономики и социальной поддержке граждан (Иные бюджетные ассигнования)</t>
  </si>
  <si>
    <t>Резервный фонд Правительства Белгородской области (Иные бюджетные ассигнования)</t>
  </si>
  <si>
    <t>Мероприятия по раннему выявлению потребителей наркотиков (Предоставление субсидий бюджетным, автономным учреждениям и  иным некоммерческим организациям)</t>
  </si>
  <si>
    <t>Субвенции на реализацию Соглашения между Министерством внутренних дел Российской Федерации и Правительством Белгородской области (Межбюджетные трансферты)</t>
  </si>
  <si>
    <t>Основное мероприятие "Финансовое  обеспечение деятельности аппаратов мировых судей области"</t>
  </si>
  <si>
    <t>Обеспечение деятельности (оказание услуг) государственных учреждений (организаций)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</si>
  <si>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</si>
  <si>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Поддержка некоммерческих организаций  (Предоставление субсидий бюджетным, автономным учреждениям и иным некоммерческим организациям)</t>
  </si>
  <si>
    <t>Выплата денежного вознаграждения за выполнение функций классного руководителя педагогическим работникам государственных образовательных учреждений (организаций) (Предоставление субсидий бюджетным, автономным учреждениям и иным некоммерческим организациям)</t>
  </si>
  <si>
    <t>Распространение на всей территории  Российской Федерации  современных моделей успешной социализации детей в рамках подпрограммы "Развитие общего образования" государственной программы "Развитие образования Белгородской области на 2014-2020 годы"  (Предоставление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</si>
  <si>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</si>
  <si>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Повышение квалификации, профессиональная подготовка и  переподготовка кадров (Предоставление субсидий бюджетным, автономным учреждениям и иным некоммерческим организациям)</t>
  </si>
  <si>
    <t>Мероприятия(Предоставление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</si>
  <si>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</si>
  <si>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</si>
  <si>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Мероприятия по проведению оздоровительной кампании детей  (Предоставление субсидий бюджетным, автономным учреждениям и иным некоммерческим организациям)</t>
  </si>
  <si>
    <t>Основное мероприятие "Мероприятия, направленные на формирование здорового образа жизни у населения Белгородской области, включая сокращение потребления алкоголя и табака"</t>
  </si>
  <si>
    <t>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(Закупка товаров, работ и услуг для обеспечения государственных (муниципальных) нужд)</t>
  </si>
  <si>
    <t>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(Предоставление субсидий бюджетным, автономным учреждениям и иным некоммерческим организациям)</t>
  </si>
  <si>
    <t>Оплата ежемесячных денежных выплат  ветеранам труда, ветеранам военной службы (Социальное обеспечение и иные выплаты населению)</t>
  </si>
  <si>
    <t>Субвенции на оплату ежемесячных денежных выплат  ветеранам труда, ветеранам военной службы (Межбюджетные трансферты)</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</si>
  <si>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</si>
  <si>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Поддержка некоммерческих организаций в рамках подпрограммы "Социальная поддержка семьи и детей" (Предоставление субсидий бюджетным, автономным учреждениям и иным некоммерческим организациям)</t>
  </si>
  <si>
    <t>Мероприятия государственной программы "Доступная среда"  до 2020 года за счет средств субъекта Российской Федерации  (Предоставление субсидий бюджетным, автономным учреждениям и иным некоммерческим организациям)</t>
  </si>
  <si>
    <t>Комплектование книжных фондов библиотек  (Предоставление субсидий бюджетным, автономным учреждениям и иным некоммерческим организациям)</t>
  </si>
  <si>
    <t>Поддержка и развитие народных художественных ремесел (Предоставление субсидий бюджетным, автономным учреждениям и иным некоммерческим организациям)</t>
  </si>
  <si>
    <t>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(Предоставление субсидий бюджетным, автономным учреждениям и иным некоммерческим организациям)</t>
  </si>
  <si>
    <t>Мероприятия в рамках подпрограммы "Укрепление единства российской нации и этнокультурное развитие народов России" (Предоставление субсидий бюджетным, автономным учреждениям и иным некоммерческим организациям)</t>
  </si>
  <si>
    <t>Основное мероприятие "Поддержка некоммерческих организаций"</t>
  </si>
  <si>
    <t>Поддержка некоммерческих организаций</t>
  </si>
  <si>
    <t>Основное мероприятие " Развитие и модернизация инфраструктуры туризма и придорожного сервиса"</t>
  </si>
  <si>
    <t>Субсидии организациям железнодорожного транспорта на компенсацию потерь в доходах, возникающих в результате государственного регулирования уровня тарифов, при осуществлении транспортного обслуживания населения железнодорожным транспортом общего пользования (пригородной категории) на территории Белгородской области (Иные бюджетные ассигнования)</t>
  </si>
  <si>
    <t>Основное мероприятие "Социальная поддержка работников, проживающих в сельской местности, по оплате жилищно-коммунальных услуг"</t>
  </si>
  <si>
    <t>Обеспечение функций  органов власти Белгородской области,  в том числе территориальных органов в рамках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</si>
  <si>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полномочий в области лесных отношений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</si>
  <si>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Основное мероприятие "Капитальный ремонт гидротехнических сооружений, находящихся в собственности субъектов Российской Федерации, муниципальной собственности, капитальный ремонт и ликвидация бесхозяйных гидротехнических сооружений"</t>
  </si>
  <si>
    <t>Основное мероприятие "Охрана окружающей среды и рациональное природопользование"</t>
  </si>
  <si>
    <t>Основное мероприятие "Активная политика занятости населения"</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</si>
  <si>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</si>
  <si>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 xml:space="preserve">Финансовое обеспечение мероприятий федеральной целевой программы развития образования на 2016-2020 годы  за счет средств бюджета субъекта Российской Федерации   (Предоставление субсидий бюджетным, автономным учреждениям и иным некоммерческим организациям) </t>
  </si>
  <si>
    <t>Сумма</t>
  </si>
  <si>
    <t>Приложение 11</t>
  </si>
  <si>
    <t xml:space="preserve">Ежемесячная денежная выплата, назначаемая в случае рождения третьего ребенка или последующих детей до достижения ребенком возраста трех лет  (Иные бюджетные ассигнования) </t>
  </si>
  <si>
    <t>Пособия гражданам, имеющим детей (Иные бюджетные ассигнования)</t>
  </si>
  <si>
    <t xml:space="preserve">Дополнительные меры  социальной защиты семей, родивших третьего и последующих детей по предоставлению материнского (семейного) капитала  (Иные бюджетные ассигнования) </t>
  </si>
  <si>
    <t>04 3 03 00590</t>
  </si>
  <si>
    <t>04 3 03 12210</t>
  </si>
  <si>
    <t>04 3 03 12220</t>
  </si>
  <si>
    <t>04 3 03 21020</t>
  </si>
  <si>
    <t xml:space="preserve">13 1 </t>
  </si>
  <si>
    <t xml:space="preserve">Подпрограмма «Улучшение условий и охраны труда» </t>
  </si>
  <si>
    <t>Мероприятия по осуществлению антинаркотической пропаганды и антинаркотического просвещения (Закупка товаров, работ и услуг для обеспечения государственных нужд)</t>
  </si>
  <si>
    <t>Закупка оборудования (медицинского оборудования) (Закупка товаров, работ и услуг для обеспечения государственных (муниципальных) нужд)</t>
  </si>
  <si>
    <t>Приобретение автотранспорта (специализированного и  пассажирского автотранспорта) (Закупка товаров, работ и услуг для обеспечения государственных (муниципальных) нужд)</t>
  </si>
  <si>
    <t>Капитальный ремонт объектов государственной собственности  Белгородской области (Закупка товаров, работ и услуг для обеспечения государственных (муниципальных) нужд)</t>
  </si>
  <si>
    <t>Реализация мероприятий по созданию, развертыванию, поддержанию в готовности системы "112" за счет средств бюджета субъекта Российской Федерации (Закупка товаров, работ и услуг для обеспечения государственных (муниципальных) нужд)</t>
  </si>
  <si>
    <t>Подготовка населения и организаций к действиям в чрезвычайных ситуациях в мирное и военное время (Закупка товаров, работ и услуг для обеспечения государственных (муниципальных) нужд)</t>
  </si>
  <si>
    <t>Гранты  подразделениям добровольной пожарной охраны Закупка товаров, работ и услуг для обеспечения государственных (муниципальных) нужд</t>
  </si>
  <si>
    <t>Реализация мероприятий по безопасности дорожного движения в рамках подпрограммы "Укрепление общественного порядка" государственной программы Белгородской области "Обеспечение безопасности жизнедеятельности населения и территорий Белгородской области на 2014-2020 годы" (Закупка товаров, работ и услуг для обеспечения государственных (муниципальных) нужд)</t>
  </si>
  <si>
    <t>Обеспечение функций  органов власти Белгородской области, в том числе территориальных органов (Закупка товаров, работ и услуг для обеспечения государственных (муниципальных) нужд)</t>
  </si>
  <si>
    <t>Мероприятия  (Закупка товаров, работ и услуг для обеспечения государственных (муниципальных) нужд)</t>
  </si>
  <si>
    <t>Мероприятия по профилактике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</si>
  <si>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мероприятий по развитию аппаратно-программного комплекса "Безопасный город" (Закупка товаров, работ и услуг для обеспечения государственных (муниципальных) нужд)</t>
  </si>
  <si>
    <t>Обеспечение деятельности (оказание услуг) государственных учреждений (организаций) Белгородской области  (Закупка товаров, работ и услуг для обеспечения государственных нужд)</t>
  </si>
  <si>
    <t>Выплата денежного вознаграждения за выполнение функций классного руководителя педагогическим работникам государственных образовательных учреждений (организаций) (Закупка товаров, работ и услуг для обеспечения государственных нужд)</t>
  </si>
  <si>
    <t>Распространение на всей территории  Российской Федерации  современных моделей успешной социализации детей в рамках подпрограммы "Развитие общего образования" государственной программы "Развитие образования Белгородской области на 2014-2020 годы"  (Закупка товаров, работ и услуг для обеспечения государственных нужд)</t>
  </si>
  <si>
    <t>Финансовое обеспечение мероприятий  федеральной целевой программы развития образования на 2016-2020 годы(за счет субсидий федерального бюджета)  (Закупка товаров, работ и услуг для обеспечения государственных (муниципальных) нужд)</t>
  </si>
  <si>
    <t>\Финансовое обеспечение мероприятий федеральной целевой программы развитие образования  на 2016-2020 годы  за счет средств  бюджета субъекта  Российской Федерации (Закупка товаров, работ и услуг для обеспечения государственных (муниципальных) нужд)</t>
  </si>
  <si>
    <t>Поощрение лучших учителей (за счет субсидий из федерального бюджета) (Закупка товаров, работ и услуг для обеспечения государственных (муниципальных) нужд)</t>
  </si>
  <si>
    <t>Поощрение лучших учителей за счет средств бюджета субъекта Российской Федерации (Закупка товаров, работ и услуг для обеспечения государственных (муниципальных) нужд)</t>
  </si>
  <si>
    <t>Мероприятия (Закупка товаров, работ и услуг для обеспечения государственных нужд)</t>
  </si>
  <si>
    <t>Обеспечение деятельности (оказание услуг)  государственных  учреждений (организаций) Белгородской области  (Закупка товаров, работ и услуг для обеспечения государственных нужд)</t>
  </si>
  <si>
    <t>Мероприятия по проведению оздоровительной кампании детей  (Закупка товаров, работ и услуг для обеспечения государственных нужд)</t>
  </si>
  <si>
    <t>Обеспечение деятельности (оказание услуг) государственных учреждений (организаций) в рамках подпрограммы  «Развитие информатизации в здравоохранении» государственной программы Белгородской  области  «Развитие здравоохранения Белгородской области на 2014-2020 годы» (Закупка товаров, работ и услуг для обеспечения государственных нужд)</t>
  </si>
  <si>
    <t>Мероприятия государственной программы Российской Федерации  "Доступная среда" за счет средств бюджета субъекта Российской Федерации (Закупка товаров, работ и услуг для обеспечения государственных (муниципальных) нужд)</t>
  </si>
  <si>
    <t>Мероприятия   государственной программы  Российской Федерации "Доступная среда"  за счет средств бюджета  субъекта Российской Федерации (Закупка товаров, работ и услуг для обеспечения государственных (муниципальных) нужд)</t>
  </si>
  <si>
    <t>Комплектование книжных фондов библиотек (Закупка товаров, работ и услуг для обеспечения государственных (муниципальных) нужд)</t>
  </si>
  <si>
    <t>Государственная охрана объектов культурного наследия Белгородской области (Закупка товаров, работ и услуг для обеспечения государственных (муниципальных) нужд)</t>
  </si>
  <si>
    <t>Обеспечение деятельности (оказание услуг) государственных учреждений (организаций)(Закупка товаров, работ и услуг для обеспечения государственных (муниципальных) нужд)</t>
  </si>
  <si>
    <t>Мероприятия по вовлечению населения в занятия физической культурой и массовым спортом, участие в соревнованиях различного уровня (Закупка товаров, работ и услуг для обеспечения государственных (муниципальных) нужд)</t>
  </si>
  <si>
    <t>Мероприятия по подготовке спортсменов к участию во Всероссийских и международных соревнованиях, спартакиадах, спортивно-массовых мероприятиях  (Закупка товаров, работ и услуг для обеспечения государственных (муниципальных) нужд)</t>
  </si>
  <si>
    <t>Мероприятия в рамках подпрограммы "Укрепление единства российской нации и этнокультурное развитие народов России" (Закупка товаров, работ и услуг для обеспечения государственных (муниципальных) нужд</t>
  </si>
  <si>
    <t>Реализация мероприятий федеральной целевой программы "Укрепление единства российской нации и этнокультурное развитие народов России (2014 - 2020 годы)" за счет средств бюджета субъекта Российской Федерации (Закупка товаров, работ и услуг для обеспечения государственных (муниципальных) нужд)</t>
  </si>
  <si>
    <t>Реализация мероприятий федеральной целевой программы "Укрепление единства российской нации и этнокультурное развитие народов России (2014 - 2020 годы)" за счет средств бюджета субъекта Российской Федерации  (Закупка товаров, работ и услуг для обеспечения государственных (муниципальных) нужд)</t>
  </si>
  <si>
    <t>Организация выставочной деятельности (Закупка товаров, работ и услуг для обеспечения государственных (муниципальных) нужд)</t>
  </si>
  <si>
    <t>Содержание и ремонт автомобильных дорог общего пользования регионального значения (Закупка товаров, работ и услуг для обеспечения государственных (муниципальных) нужд)</t>
  </si>
  <si>
    <t>Капитальный ремонт автомобильных дорог общего пользования регионального значения (Закупка товаров, работ и услуг для обеспечения государственных (муниципальных) нужд)</t>
  </si>
  <si>
    <t>Строительство (реконструкция) автомобильных дорог общего пользования (Закупка товаров, работ и услуг для обеспечения государственных (муниципальных) нужд)</t>
  </si>
  <si>
    <t>Строительство (реконструкция) межмуниципальных автомобильных дорог, соединяющих населенные пункты, автомобильных дорог в районах массовой жилищной застройки (Закупка товаров, работ и услуг для обеспечения государственных (муниципальных) нужд)</t>
  </si>
  <si>
    <t>Обеспечение проведения противоэпизоотических мероприятий (закупка товаров, работ и услуг для обеспечения государственных (муниципальных) нужд)</t>
  </si>
  <si>
    <t>Развитие системы единого государственного информационного обеспечения агропромышленного комплекса (закупка товаров, работ и услуг для обеспечения государственных (муниципальных) нужд)</t>
  </si>
  <si>
    <t>Поддержка сельскохозяйственной науки и подготовка кадров (закупка товаров, работ и услуг для обеспечения государственных (муниципальных) нужд)</t>
  </si>
  <si>
    <t>Реализация мероприятий федеральной целевой программы "Развитие мелиорации земель сельскохозяйственного назначения России на 2014 - 2020 годы" за счет средств бюджета субъекта Российской Федерации (закупка товаров, работ и услуг для обеспечения государственных (муниципальных) нужд)</t>
  </si>
  <si>
    <t>Обеспечение функций  органов власти Белгородской области,  в том числе территориальных органов в рамках (Закупка товаров, работ и услуг для обеспечения государственных (муниципальных) нужд)</t>
  </si>
  <si>
    <t>Осуществление отдельных полномочий в области лесных отношений (Закупка товаров, работ и услуг для обеспечения государственных (муниципальных) нужд)</t>
  </si>
  <si>
    <t>Приобретение специализированной лесопожарной техники и оборудования  (Закупка товаров, работ и услуг для обеспечения государственных (муниципальных) нужд)</t>
  </si>
  <si>
    <t>Приобретение специализированной лесопожарной техники и оборудования за счет средств субъекта Российской Федерации  (Закупка товаров, работ и услуг для обеспечения государственных (муниципальных) нужд)</t>
  </si>
  <si>
    <t>Осуществление  отдельных полномочий в области водных отношений (Закупка товаров, работ и услуг для обеспечения государственных (муниципальных) нужд)</t>
  </si>
  <si>
    <t>Мероприятия субъекта Российской Федерации в рамках мероприятий федеральной целевой программы (Развитие водохозяйственного комплекса Российской Федерации в 2012-2020 годах" (Закупка товаров, работ и услуг для обеспечения государственных (муниципальных) нужд)</t>
  </si>
  <si>
    <t>Мероприятия  по охране окружающей среды и рациональному природопользованию (Закупка товаров, работ и услуг для обеспечения государственных (муниципальных) нужд)</t>
  </si>
  <si>
    <t>Реализация мероприятий активной политики занятости населения (Закупка товаров, работ и услуг для обеспечения государственных (муниципальных) нужд)</t>
  </si>
  <si>
    <t>Реализация мероприятий, направленных на повышение уровня занятости женщин, воспитывающих малолетних детей, детей-инвалидов, многодетных женщин (Закупка товаров, работ и услуг для обеспечения государственных (муниципальных) нужд)</t>
  </si>
  <si>
    <t>Повышение квалификации, профессиональная подготовка и переподготовка кадров в рамках подпрограммы "Противодействие коррупции" государственной программы "Развитие кадровой политики  Белгородской области  на 2014-2020 годы"  (Закупка товаров, работ и услуг для обеспечения государственных нужд)</t>
  </si>
  <si>
    <t xml:space="preserve">Финансовое обеспечение мероприятий федеральной целевой программы развития образования на 2016-2020 годы  за счет субсидий из федерального бюджета (Закупка товаров, работ и услуг для обеспечения государственных (муниципальных) нужд </t>
  </si>
  <si>
    <t xml:space="preserve">Финансовое обеспечение мероприятий федеральной целевой программы развития образования на 2016-2020 годы  за счет средств бюджета субъекта Российской Федерации  (Закупка товаров, работ и услуг для обеспечения государственных (муниципальных) нужд </t>
  </si>
  <si>
    <t>Подготовка управленческих кадров  для организаций  народного хозяйства Российской Федерации (за счет субсидий из федерального бюджета)  (Закупка товаров, работ и услуг для обеспечения государственных нужд)</t>
  </si>
  <si>
    <t>Подготовка управленческих кадров  для организаций  народного хозяйства Российской Федерации за счет средств  бюджета субъекта  Российской Федерации (Закупка товаров, работ и услуг для обеспечения государственных нужд)</t>
  </si>
  <si>
    <t>Мероприятия (Закупка товаров, работ и услуг для обеспечения государственных (муниципальных) нужд</t>
  </si>
  <si>
    <t>Повышение квалификации, профессиональная подготовка и переподготовка кадров (Закупка товаров, работ и услуг для обеспечения государственных нужд)</t>
  </si>
  <si>
    <t>Обеспечение мобилизационной готовности экономики в рамках непрограммного направления деятельности «Реализация функций органов власти Белгородской области» (Закупка товаров, работ и услуг для обеспечения государственных (муниципальных) нужд)</t>
  </si>
  <si>
    <t>Выполнение других обязательств  по  выплате  агентских комиссий и  вознаграждения в рамках непрограммного направления деятельности «Реализация функций органов власти Белгородской области» (Закупка товаров, работ и услуг для обеспечения государственных (муниципальных)  нужд)</t>
  </si>
  <si>
    <t>Реализация мероприятий по землеустройству и землепользованию  (Закупка товаров, работ и услуг для обеспечения государственных (муниципальных) нужд)</t>
  </si>
  <si>
    <t>Возмещение части затрат на раскорчевку выбывших из эксплуатации старых садов и рекультивацию раскорчеванных площадей (Иные бюджетные ассигнования)</t>
  </si>
  <si>
    <t>Возмещение части затрат на закладку и уход за многолетними плодовыми и ягодными насаждениями (Иные бюджетные ассигнования)</t>
  </si>
  <si>
    <t>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 (Иные бюджетные ассигнования)</t>
  </si>
  <si>
    <t>Возмещение части затрат на закладку и уход за многолетними плодовыми и ягодными насаждениями за счет средств бюджета субъекта Российской Федерации (Иные бюджетные ассигнования)</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</si>
  <si>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 за счет средств бюджета субъекта Российской Федерации (Иные бюджетные ассигнования)</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</si>
  <si>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бюджета субъекта Российской Федерации (Иные бюджетные ассигнования)</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</si>
  <si>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(Иные бюджетные ассигнования)</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</si>
  <si>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бюджета субъекта Российской Федерации (Иные бюджетные ассигнования)</t>
  </si>
  <si>
    <t>Оказание несвязанной поддержки сельскохозяйственным товаропроизводителям в области растениеводства (Иные бюджетные ассигнования)</t>
  </si>
  <si>
    <t>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 (Иные бюджетные ассигнования)</t>
  </si>
  <si>
    <t>Поддержка почвенного плодородия, развитие мелиоративных лесонасаждений  (Иные бюджетные ассигнования)</t>
  </si>
  <si>
    <t>Возмещение прямых понесенных затрат на создание и модернизацию объектов плодохранилищ (Иные бюджетные ассигнования)</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</si>
  <si>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за счет средств бюджета субъекта Российской Федерации (Иные бюджетные ассигнования)</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</si>
  <si>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бюджета субъекта Российской Федерации (Иные бюджетные ассигнования)</t>
  </si>
  <si>
    <t>Поддержка развития производства аквакультуры (Иные бюджетные ассигнования)</t>
  </si>
  <si>
    <t>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 (Иные бюджетные ассигнования)</t>
  </si>
  <si>
    <t>Поддержка начинающих фермеров за счет средств бюджета субъекта Российской Федерации (Иные бюджетные ассигнования)</t>
  </si>
  <si>
    <t>Развитие семейных животноводческих ферм за счет средств бюджета субъекта Российской Федерации (Иные бюджетные ассигнования)</t>
  </si>
  <si>
    <t>Возмещение части процентной ставки по долгосрочным, среднесрочным и краткосрочным кредитам, взятым малыми формами хозяйствования за счет средств бюджета субъекта Российской Федерации (Иные бюджетные ассигнования)</t>
  </si>
  <si>
    <t>Грантовая поддержка сельскохозяйственных потребительских кооперативов для развития материально-технической базы за счет средств бюджета субъекта Российской Федерации (Иные бюджетные ассигнования)</t>
  </si>
  <si>
    <t>Реализация мероприятий федеральной целевой программы "Развитие мелиорации земель сельскохозяйственного назначения России на 2014 - 2020 годы" за счет средств бюджета субъекта Российской Федерации (Иные бюджетные ассигнования)</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</si>
  <si>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(Иные бюджетные ассигнования)</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</si>
  <si>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 (Иные бюджетные ассигнования)</t>
  </si>
  <si>
    <t>Возмещение части прямых понесенных затрат на создание и модернизацию объектов картофелехранилищ и овощехранилищ  за счет средств бюджета субъекта Российской Федерации (Иные бюджетные ассигнования)</t>
  </si>
  <si>
    <t>Возмещение части прямых понесенных затрат на создание и модернизацию объектов тепличных комплексов  за счет средств бюджета субъекта Российской Федерации (Иные бюджетные ассигнования)</t>
  </si>
  <si>
    <t>Субсидии на 1 килограмм реализованного и (или) отгруженного на собственную переработку молока (Иные бюджетные ассигнования)</t>
  </si>
  <si>
    <t>Субсидии на 1 килограмм реализованного и (или) отгруженного на собственную переработку молока за счет средств бюджета субъекта Российской Федерации (Иные бюджетные ассигнования)</t>
  </si>
  <si>
    <t>Возмещение части прямых понесенных затрат на создание и модернизацию объектов животноводческих комплексов молочного направления (молочных ферм) за счет средств бюджета субъекта Российской Федерации (Иные бюджетные ассигнования)</t>
  </si>
  <si>
    <t>Возмещение части процентной ставки по краткосрочным кредитам (займам) на развитие молочного скотоводства за счет средств бюджета субъекта Российской Федерации (Иные бюджетные ассигнования)</t>
  </si>
  <si>
    <t>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бюджета субъекта Российской Федерации (Иные бюджетные ассигнования)</t>
  </si>
  <si>
    <t>Стимулирование развития молочного скотоводства (Иные бюджетные ассигнования)</t>
  </si>
  <si>
    <t>Возмещение части затрат на приобретение элитных семян (Иные бюджетные ассигнования)</t>
  </si>
  <si>
    <t>Возмещение части затрат на приобретение элитных семян за счет средств бюджета субъекта Российской Федерации (Иные бюджетные ассигнования)</t>
  </si>
  <si>
    <t>Поддержка племенного животноводства (Иные бюджетные ассигнования)</t>
  </si>
  <si>
    <t>Поддержка племенного животноводства за счет средств бюджета субъекта Российской Федерации (Иные бюджетные ассигнования)</t>
  </si>
  <si>
    <t>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за счет средств бюджета субъекта Российской Федерации (Иные бюджетные ассигнования)</t>
  </si>
  <si>
    <t>Возмещение части процентной ставки по краткосрочным кредитам (займам) на развитие селекционно-генетических и селекционно-семеноводсческих центров в подотраслях животноводства и растениеводства  (Иные бюджетные ассигнования)</t>
  </si>
  <si>
    <t>Возмещение части процентной ставки по инвестиционным кредитам (займам) на строительство и реконструкцию селекционно-генетических и селекционно-семеноводческих центров в подотраслях животноводства и растениеводства (Иные бюджетные ассигнования)</t>
  </si>
  <si>
    <t>Возмещение части процентной ставки по краткосрочным кредитам (займам) на развитие селекционно-генетических и селекционно-семеноводсческих центров в подотраслях животноводства и растениеводства за счет средств бюджета субъекта Российской Федерации (Иные бюджетные ассигнования)</t>
  </si>
  <si>
    <t>Возмещение части процентной ставки по инвестиционным кредитам (займам) на строительство и реконструкцию селекционно-генетических и селекционно-семеноводческих центров в подотраслях животноводства и растениеводства за счет средств бюджета субъекта Российской Федерации (Иные бюджетные ассигнования)</t>
  </si>
  <si>
    <t>Областной конкурс лучший по профессии среди технологов по воспроизводству  (Иные бюджетные ассигнования)</t>
  </si>
  <si>
    <t>Поддержка племенного крупного рогатого скота молочного направления (Иные бюджетные ассигнования)</t>
  </si>
  <si>
    <t>Поддержка племенного крупного рогатого скота молочного направления  за счет средств бюджета субъекта Российской Федерации (Иные бюджетные ассигнования)</t>
  </si>
  <si>
    <t>Поддержка племенного крупного рогатого скота мясного направления (Иные бюджетные ассигнования)</t>
  </si>
  <si>
    <t>Поддержка племенного крупного рогатого скота мясного направления  за счет средств бюджета субъекта Российской Федерации (Иные бюджетные ассигнования)</t>
  </si>
  <si>
    <t>Возмещение части процентной ставки по краткосрочным кредитам (займам) на переработку продукции растениеводства и животноводства (Иные бюджетные ассигнования)</t>
  </si>
  <si>
    <t>Возмещение части процентной ставки по краткосрочным кредитам (займам) на переработку продукции растениеводства и животноводства за счет средств бюджета субъекта Российской Федерации (Иные бюджетные ассигнования)</t>
  </si>
  <si>
    <t>Возмещение части прямых понесенных затрат на создание оптово-распределительных центров (Иные бюджетные ассигнования)</t>
  </si>
  <si>
    <t>Возмещение части прямых понесенных затрат на создание оптово-распределительных центров за счет средств бюджета субъекта Российской Федерации (Иные бюджетные ассигнования)</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</si>
</sst>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Red]#,##0"/>
    <numFmt numFmtId="175" formatCode="00"/>
    <numFmt numFmtId="176" formatCode="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_р_."/>
    <numFmt numFmtId="182" formatCode="_-* #,##0_р_._-;\-* #,##0_р_._-;_-* &quot;-&quot;??_р_._-;_-@_-"/>
    <numFmt numFmtId="183" formatCode="[$-FC19]d\ mmmm\ yyyy\ &quot;г.&quot;"/>
    <numFmt numFmtId="184" formatCode="#,##0.0"/>
  </numFmts>
  <fonts count="58">
    <font>
      <sz val="10"/>
      <name val="Arial"/>
      <family val="0"/>
    </font>
    <font>
      <sz val="10"/>
      <name val="Times New Roman"/>
      <family val="1"/>
    </font>
    <font>
      <b/>
      <sz val="12"/>
      <name val="Times New Roman"/>
      <family val="1"/>
    </font>
    <font>
      <sz val="12"/>
      <name val="Times New Roman"/>
      <family val="1"/>
    </font>
    <font>
      <sz val="11"/>
      <name val="Arial"/>
      <family val="2"/>
    </font>
    <font>
      <u val="single"/>
      <sz val="10"/>
      <color indexed="12"/>
      <name val="Arial"/>
      <family val="2"/>
    </font>
    <font>
      <u val="single"/>
      <sz val="10"/>
      <color indexed="36"/>
      <name val="Arial"/>
      <family val="2"/>
    </font>
    <font>
      <sz val="12"/>
      <color indexed="8"/>
      <name val="Times New Roman"/>
      <family val="1"/>
    </font>
    <font>
      <b/>
      <sz val="14"/>
      <name val="Times New Roman"/>
      <family val="1"/>
    </font>
    <font>
      <sz val="14"/>
      <name val="Times New Roman"/>
      <family val="1"/>
    </font>
    <font>
      <sz val="11"/>
      <color indexed="8"/>
      <name val="Calibri"/>
      <family val="2"/>
    </font>
    <font>
      <b/>
      <sz val="12"/>
      <color indexed="8"/>
      <name val="Times New Roman"/>
      <family val="1"/>
    </font>
    <font>
      <sz val="10"/>
      <name val="Arial Cyr"/>
      <family val="0"/>
    </font>
    <font>
      <sz val="13"/>
      <name val="Times New Roman"/>
      <family val="1"/>
    </font>
    <font>
      <b/>
      <sz val="12.5"/>
      <name val="Times New Roman"/>
      <family val="1"/>
    </font>
    <font>
      <sz val="12.5"/>
      <name val="Times New Roman"/>
      <family val="1"/>
    </font>
    <font>
      <sz val="12.5"/>
      <color indexed="8"/>
      <name val="Times New Roman"/>
      <family val="1"/>
    </font>
    <font>
      <sz val="12"/>
      <name val="Arial Cyr"/>
      <family val="0"/>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4"/>
      <color indexed="8"/>
      <name val="Times New Roman"/>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rgb="FFFF0000"/>
      <name val="Times New Roman"/>
      <family val="1"/>
    </font>
    <font>
      <sz val="12"/>
      <color theme="1"/>
      <name val="Times New Roman"/>
      <family val="2"/>
    </font>
    <font>
      <sz val="14"/>
      <color theme="1"/>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bottom/>
    </border>
    <border>
      <left style="thin"/>
      <right style="thin"/>
      <top style="medium"/>
      <bottom>
        <color indexed="63"/>
      </bottom>
    </border>
    <border>
      <left style="thin"/>
      <right style="thin"/>
      <top style="thin"/>
      <bottom>
        <color indexed="63"/>
      </bottom>
    </border>
    <border>
      <left style="thin"/>
      <right style="thin"/>
      <top>
        <color indexed="63"/>
      </top>
      <bottom style="thin">
        <color indexed="8"/>
      </bottom>
    </border>
    <border>
      <left style="thin"/>
      <right style="thin"/>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12" fillId="0" borderId="0">
      <alignment/>
      <protection/>
    </xf>
    <xf numFmtId="0" fontId="12" fillId="0" borderId="0">
      <alignment/>
      <protection/>
    </xf>
    <xf numFmtId="0" fontId="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30">
    <xf numFmtId="0" fontId="0" fillId="0" borderId="0" xfId="0" applyAlignment="1">
      <alignment/>
    </xf>
    <xf numFmtId="0" fontId="4" fillId="0" borderId="0" xfId="0" applyFont="1" applyAlignment="1">
      <alignment/>
    </xf>
    <xf numFmtId="0" fontId="2" fillId="0" borderId="10" xfId="0" applyFont="1" applyFill="1" applyBorder="1" applyAlignment="1">
      <alignment horizontal="center"/>
    </xf>
    <xf numFmtId="0" fontId="3" fillId="0" borderId="10" xfId="0" applyFont="1" applyFill="1" applyBorder="1" applyAlignment="1">
      <alignment horizontal="center"/>
    </xf>
    <xf numFmtId="176" fontId="3" fillId="0" borderId="10"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49" fontId="7" fillId="0" borderId="10" xfId="54" applyNumberFormat="1" applyFont="1" applyFill="1" applyBorder="1" applyAlignment="1">
      <alignment horizontal="center" wrapText="1"/>
      <protection/>
    </xf>
    <xf numFmtId="49" fontId="3" fillId="0" borderId="10" xfId="54" applyNumberFormat="1" applyFont="1" applyFill="1" applyBorder="1" applyAlignment="1">
      <alignment horizontal="center" wrapText="1"/>
      <protection/>
    </xf>
    <xf numFmtId="49" fontId="11" fillId="0" borderId="10" xfId="54" applyNumberFormat="1" applyFont="1" applyFill="1" applyBorder="1" applyAlignment="1">
      <alignment horizontal="center" wrapText="1"/>
      <protection/>
    </xf>
    <xf numFmtId="49" fontId="2" fillId="0" borderId="10" xfId="54" applyNumberFormat="1" applyFont="1" applyFill="1" applyBorder="1" applyAlignment="1">
      <alignment horizontal="center" wrapText="1"/>
      <protection/>
    </xf>
    <xf numFmtId="0" fontId="7" fillId="0" borderId="10" xfId="57" applyFont="1" applyFill="1" applyBorder="1" applyAlignment="1">
      <alignment horizontal="center" wrapText="1"/>
      <protection/>
    </xf>
    <xf numFmtId="0" fontId="3" fillId="0" borderId="10" xfId="0" applyFont="1" applyBorder="1" applyAlignment="1">
      <alignment horizontal="center" wrapText="1"/>
    </xf>
    <xf numFmtId="49" fontId="3" fillId="0" borderId="10" xfId="0" applyNumberFormat="1" applyFont="1" applyBorder="1" applyAlignment="1">
      <alignment horizontal="center" wrapText="1"/>
    </xf>
    <xf numFmtId="49" fontId="3" fillId="0" borderId="10" xfId="58" applyNumberFormat="1" applyFont="1" applyFill="1" applyBorder="1" applyAlignment="1">
      <alignment horizontal="center"/>
      <protection/>
    </xf>
    <xf numFmtId="0" fontId="7" fillId="33" borderId="10" xfId="0" applyFont="1" applyFill="1" applyBorder="1" applyAlignment="1">
      <alignment horizontal="center" wrapText="1"/>
    </xf>
    <xf numFmtId="49" fontId="7" fillId="33" borderId="10" xfId="0" applyNumberFormat="1" applyFont="1" applyFill="1" applyBorder="1" applyAlignment="1">
      <alignment horizontal="center" wrapText="1"/>
    </xf>
    <xf numFmtId="0" fontId="3" fillId="0" borderId="10" xfId="54" applyFont="1" applyFill="1" applyBorder="1" applyAlignment="1" applyProtection="1">
      <alignment horizontal="center" wrapText="1"/>
      <protection locked="0"/>
    </xf>
    <xf numFmtId="0" fontId="11" fillId="0" borderId="10" xfId="0" applyFont="1" applyFill="1" applyBorder="1" applyAlignment="1">
      <alignment horizontal="center" wrapText="1"/>
    </xf>
    <xf numFmtId="0" fontId="7" fillId="0" borderId="10" xfId="0" applyFont="1" applyFill="1" applyBorder="1" applyAlignment="1">
      <alignment horizontal="center" wrapText="1"/>
    </xf>
    <xf numFmtId="49" fontId="11" fillId="0" borderId="10"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0" fontId="11"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11" fillId="0" borderId="10" xfId="0" applyNumberFormat="1" applyFont="1" applyFill="1" applyBorder="1" applyAlignment="1">
      <alignment horizontal="center" wrapText="1"/>
    </xf>
    <xf numFmtId="0" fontId="11" fillId="0" borderId="10" xfId="57" applyFont="1" applyFill="1" applyBorder="1" applyAlignment="1">
      <alignment horizontal="center" wrapText="1"/>
      <protection/>
    </xf>
    <xf numFmtId="0" fontId="3" fillId="0" borderId="10" xfId="0" applyFont="1" applyFill="1" applyBorder="1" applyAlignment="1">
      <alignment horizontal="justify" vertical="center" wrapText="1"/>
    </xf>
    <xf numFmtId="0" fontId="7" fillId="0" borderId="10" xfId="54" applyFont="1" applyFill="1" applyBorder="1" applyAlignment="1">
      <alignment horizontal="justify" vertical="center" wrapText="1"/>
      <protection/>
    </xf>
    <xf numFmtId="0" fontId="2" fillId="0" borderId="10" xfId="0" applyFont="1" applyFill="1" applyBorder="1" applyAlignment="1">
      <alignment horizontal="justify" vertical="center" wrapText="1"/>
    </xf>
    <xf numFmtId="0" fontId="3" fillId="0" borderId="10" xfId="54" applyFont="1" applyFill="1" applyBorder="1" applyAlignment="1">
      <alignment horizontal="justify" vertical="center" wrapText="1" shrinkToFit="1"/>
      <protection/>
    </xf>
    <xf numFmtId="0" fontId="14" fillId="0" borderId="10"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6" fillId="0" borderId="10" xfId="57" applyFont="1" applyFill="1" applyBorder="1" applyAlignment="1">
      <alignment horizontal="justify" vertical="center" wrapText="1"/>
      <protection/>
    </xf>
    <xf numFmtId="0" fontId="15" fillId="0" borderId="10" xfId="57" applyFont="1" applyFill="1" applyBorder="1" applyAlignment="1">
      <alignment horizontal="justify" vertical="center" wrapText="1"/>
      <protection/>
    </xf>
    <xf numFmtId="1" fontId="14" fillId="0" borderId="10" xfId="54" applyNumberFormat="1" applyFont="1" applyFill="1" applyBorder="1" applyAlignment="1">
      <alignment horizontal="justify" vertical="center" wrapText="1"/>
      <protection/>
    </xf>
    <xf numFmtId="0" fontId="16" fillId="0" borderId="10" xfId="54" applyFont="1" applyFill="1" applyBorder="1" applyAlignment="1">
      <alignment horizontal="justify" vertical="center" wrapText="1"/>
      <protection/>
    </xf>
    <xf numFmtId="1" fontId="15" fillId="0" borderId="10" xfId="54" applyNumberFormat="1" applyFont="1" applyFill="1" applyBorder="1" applyAlignment="1">
      <alignment horizontal="justify" vertical="center" wrapText="1"/>
      <protection/>
    </xf>
    <xf numFmtId="0" fontId="15" fillId="0" borderId="10" xfId="54" applyFont="1" applyFill="1" applyBorder="1" applyAlignment="1">
      <alignment horizontal="justify" vertical="center" wrapText="1" shrinkToFit="1"/>
      <protection/>
    </xf>
    <xf numFmtId="1" fontId="3" fillId="0" borderId="10" xfId="54" applyNumberFormat="1" applyFont="1" applyFill="1" applyBorder="1" applyAlignment="1">
      <alignment horizontal="justify" vertical="center" wrapText="1"/>
      <protection/>
    </xf>
    <xf numFmtId="0" fontId="7" fillId="0" borderId="10" xfId="57" applyFont="1" applyFill="1" applyBorder="1" applyAlignment="1">
      <alignment horizontal="justify" vertical="center" wrapText="1"/>
      <protection/>
    </xf>
    <xf numFmtId="0" fontId="7" fillId="0" borderId="10" xfId="0" applyFont="1" applyFill="1" applyBorder="1" applyAlignment="1">
      <alignment horizontal="justify" vertical="center" wrapText="1"/>
    </xf>
    <xf numFmtId="1" fontId="7" fillId="0" borderId="10" xfId="54" applyNumberFormat="1" applyFont="1" applyFill="1" applyBorder="1" applyAlignment="1">
      <alignment horizontal="justify" vertical="center" wrapText="1"/>
      <protection/>
    </xf>
    <xf numFmtId="1" fontId="7" fillId="0" borderId="10" xfId="0" applyNumberFormat="1" applyFont="1" applyFill="1" applyBorder="1" applyAlignment="1">
      <alignment horizontal="justify" vertical="center" wrapText="1"/>
    </xf>
    <xf numFmtId="0" fontId="11" fillId="0" borderId="10" xfId="54" applyFont="1" applyFill="1" applyBorder="1" applyAlignment="1">
      <alignment horizontal="justify" vertical="center" wrapText="1"/>
      <protection/>
    </xf>
    <xf numFmtId="0" fontId="3" fillId="0" borderId="10" xfId="54" applyFont="1" applyFill="1" applyBorder="1" applyAlignment="1" applyProtection="1">
      <alignment horizontal="justify" vertical="center" wrapText="1"/>
      <protection locked="0"/>
    </xf>
    <xf numFmtId="0" fontId="3" fillId="0" borderId="10" xfId="0" applyFont="1" applyBorder="1" applyAlignment="1">
      <alignment horizontal="justify" vertical="center" wrapText="1"/>
    </xf>
    <xf numFmtId="0" fontId="11" fillId="0" borderId="10" xfId="0" applyFont="1" applyFill="1" applyBorder="1" applyAlignment="1">
      <alignment horizontal="justify" vertical="center" wrapText="1"/>
    </xf>
    <xf numFmtId="0" fontId="3" fillId="0" borderId="10" xfId="55" applyFont="1" applyFill="1" applyBorder="1" applyAlignment="1">
      <alignment horizontal="justify" vertical="center" wrapText="1" shrinkToFit="1"/>
      <protection/>
    </xf>
    <xf numFmtId="0" fontId="2" fillId="0" borderId="10" xfId="54" applyFont="1" applyFill="1" applyBorder="1" applyAlignment="1">
      <alignment horizontal="justify" vertical="center" wrapText="1" shrinkToFit="1"/>
      <protection/>
    </xf>
    <xf numFmtId="0" fontId="3" fillId="0" borderId="10" xfId="54" applyFont="1" applyFill="1" applyBorder="1" applyAlignment="1">
      <alignment horizontal="justify" vertical="center" wrapText="1"/>
      <protection/>
    </xf>
    <xf numFmtId="0" fontId="3" fillId="0" borderId="10" xfId="58" applyFont="1" applyFill="1" applyBorder="1" applyAlignment="1">
      <alignment horizontal="justify" vertical="center" wrapText="1"/>
      <protection/>
    </xf>
    <xf numFmtId="1" fontId="11" fillId="0" borderId="10" xfId="54" applyNumberFormat="1" applyFont="1" applyFill="1" applyBorder="1" applyAlignment="1">
      <alignment horizontal="justify" vertical="center" wrapText="1"/>
      <protection/>
    </xf>
    <xf numFmtId="0" fontId="3" fillId="0" borderId="10" xfId="55" applyFont="1" applyFill="1" applyBorder="1" applyAlignment="1">
      <alignment horizontal="justify" vertical="center" wrapText="1"/>
      <protection/>
    </xf>
    <xf numFmtId="0" fontId="2" fillId="0" borderId="10" xfId="55" applyFont="1" applyFill="1" applyBorder="1" applyAlignment="1">
      <alignment horizontal="justify" vertical="center" wrapText="1" shrinkToFit="1"/>
      <protection/>
    </xf>
    <xf numFmtId="0" fontId="54" fillId="0" borderId="10" xfId="0" applyFont="1" applyFill="1" applyBorder="1" applyAlignment="1">
      <alignment horizontal="justify" vertical="center" wrapText="1"/>
    </xf>
    <xf numFmtId="0" fontId="3" fillId="0" borderId="10" xfId="54" applyNumberFormat="1" applyFont="1" applyFill="1" applyBorder="1" applyAlignment="1" applyProtection="1">
      <alignment horizontal="justify" vertical="center" wrapText="1"/>
      <protection locked="0"/>
    </xf>
    <xf numFmtId="0" fontId="3" fillId="0" borderId="10" xfId="0" applyFont="1" applyFill="1" applyBorder="1" applyAlignment="1">
      <alignment horizontal="justify" vertical="center"/>
    </xf>
    <xf numFmtId="0" fontId="2" fillId="0" borderId="10" xfId="0" applyFont="1" applyFill="1" applyBorder="1" applyAlignment="1">
      <alignment horizontal="justify" vertical="center" wrapText="1" shrinkToFit="1"/>
    </xf>
    <xf numFmtId="49" fontId="11" fillId="0" borderId="10" xfId="54" applyNumberFormat="1" applyFont="1" applyFill="1" applyBorder="1" applyAlignment="1">
      <alignment horizontal="left" wrapText="1"/>
      <protection/>
    </xf>
    <xf numFmtId="0" fontId="2" fillId="0" borderId="10" xfId="0" applyFont="1" applyFill="1" applyBorder="1" applyAlignment="1">
      <alignment horizontal="left"/>
    </xf>
    <xf numFmtId="0" fontId="3" fillId="0" borderId="10" xfId="0" applyFont="1" applyFill="1" applyBorder="1" applyAlignment="1">
      <alignment horizontal="left"/>
    </xf>
    <xf numFmtId="3" fontId="2" fillId="0" borderId="10" xfId="0" applyNumberFormat="1" applyFont="1" applyFill="1" applyBorder="1" applyAlignment="1">
      <alignment horizontal="left" wrapText="1"/>
    </xf>
    <xf numFmtId="0" fontId="11" fillId="0" borderId="10" xfId="0"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0" xfId="0" applyFont="1" applyFill="1" applyBorder="1" applyAlignment="1">
      <alignment horizontal="left" wrapText="1"/>
    </xf>
    <xf numFmtId="3" fontId="2" fillId="0" borderId="10" xfId="0" applyNumberFormat="1" applyFont="1" applyFill="1" applyBorder="1" applyAlignment="1">
      <alignment horizontal="right"/>
    </xf>
    <xf numFmtId="175" fontId="2" fillId="0" borderId="10" xfId="0" applyNumberFormat="1" applyFont="1" applyFill="1" applyBorder="1" applyAlignment="1">
      <alignment horizontal="left"/>
    </xf>
    <xf numFmtId="1" fontId="2" fillId="0" borderId="10" xfId="54" applyNumberFormat="1" applyFont="1" applyFill="1" applyBorder="1" applyAlignment="1">
      <alignment horizontal="left" wrapText="1"/>
      <protection/>
    </xf>
    <xf numFmtId="3" fontId="2" fillId="0" borderId="10" xfId="54" applyNumberFormat="1" applyFont="1" applyFill="1" applyBorder="1" applyAlignment="1">
      <alignment horizontal="right"/>
      <protection/>
    </xf>
    <xf numFmtId="175" fontId="2" fillId="0" borderId="10" xfId="0" applyNumberFormat="1" applyFont="1" applyFill="1" applyBorder="1" applyAlignment="1">
      <alignment horizontal="left" wrapText="1"/>
    </xf>
    <xf numFmtId="3" fontId="11" fillId="0" borderId="10" xfId="0" applyNumberFormat="1" applyFont="1" applyFill="1" applyBorder="1" applyAlignment="1">
      <alignment horizontal="right" wrapText="1"/>
    </xf>
    <xf numFmtId="181" fontId="2" fillId="0" borderId="10" xfId="0" applyNumberFormat="1" applyFont="1" applyFill="1" applyBorder="1" applyAlignment="1">
      <alignment horizontal="right" wrapText="1"/>
    </xf>
    <xf numFmtId="3" fontId="2" fillId="0" borderId="10" xfId="66" applyNumberFormat="1" applyFont="1" applyFill="1" applyBorder="1" applyAlignment="1">
      <alignment horizontal="right"/>
    </xf>
    <xf numFmtId="0" fontId="7" fillId="0" borderId="10" xfId="0" applyNumberFormat="1" applyFont="1" applyFill="1" applyBorder="1" applyAlignment="1">
      <alignment horizontal="justify" vertical="center" wrapText="1"/>
    </xf>
    <xf numFmtId="0" fontId="3" fillId="0" borderId="10" xfId="0" applyFont="1" applyFill="1" applyBorder="1" applyAlignment="1">
      <alignment horizontal="left" wrapText="1"/>
    </xf>
    <xf numFmtId="182" fontId="7" fillId="0" borderId="10" xfId="0" applyNumberFormat="1" applyFont="1" applyFill="1" applyBorder="1" applyAlignment="1">
      <alignment horizontal="right" wrapText="1"/>
    </xf>
    <xf numFmtId="182" fontId="7" fillId="0" borderId="10" xfId="66" applyNumberFormat="1" applyFont="1" applyFill="1" applyBorder="1" applyAlignment="1">
      <alignment horizontal="right" wrapText="1"/>
    </xf>
    <xf numFmtId="0" fontId="7" fillId="0" borderId="10" xfId="0" applyFont="1" applyFill="1" applyBorder="1" applyAlignment="1">
      <alignment horizontal="right" wrapText="1"/>
    </xf>
    <xf numFmtId="49" fontId="7" fillId="0" borderId="10" xfId="0" applyNumberFormat="1" applyFont="1" applyFill="1" applyBorder="1" applyAlignment="1">
      <alignment horizontal="right" wrapText="1"/>
    </xf>
    <xf numFmtId="3" fontId="3" fillId="0" borderId="10" xfId="0" applyNumberFormat="1" applyFont="1" applyBorder="1" applyAlignment="1">
      <alignment horizontal="right"/>
    </xf>
    <xf numFmtId="0" fontId="3" fillId="0" borderId="10" xfId="0" applyFont="1" applyFill="1" applyBorder="1" applyAlignment="1">
      <alignment horizontal="justify" wrapText="1"/>
    </xf>
    <xf numFmtId="49" fontId="3" fillId="0" borderId="10" xfId="56" applyNumberFormat="1" applyFont="1" applyFill="1" applyBorder="1" applyAlignment="1">
      <alignment horizontal="left" wrapText="1"/>
      <protection/>
    </xf>
    <xf numFmtId="49" fontId="7" fillId="0" borderId="10" xfId="56" applyNumberFormat="1" applyFont="1" applyFill="1" applyBorder="1" applyAlignment="1">
      <alignment horizontal="left" wrapText="1"/>
      <protection/>
    </xf>
    <xf numFmtId="0" fontId="2" fillId="0" borderId="11" xfId="0" applyFont="1" applyBorder="1" applyAlignment="1">
      <alignment horizontal="right"/>
    </xf>
    <xf numFmtId="3" fontId="2" fillId="0" borderId="10" xfId="0" applyNumberFormat="1" applyFont="1" applyFill="1" applyBorder="1" applyAlignment="1">
      <alignment horizontal="right" wrapText="1"/>
    </xf>
    <xf numFmtId="181" fontId="3" fillId="0" borderId="10" xfId="0" applyNumberFormat="1" applyFont="1" applyFill="1" applyBorder="1" applyAlignment="1">
      <alignment horizontal="right" wrapText="1"/>
    </xf>
    <xf numFmtId="3" fontId="3" fillId="0" borderId="10" xfId="54" applyNumberFormat="1" applyFont="1" applyFill="1" applyBorder="1" applyAlignment="1">
      <alignment horizontal="right"/>
      <protection/>
    </xf>
    <xf numFmtId="3" fontId="3" fillId="0" borderId="10" xfId="0" applyNumberFormat="1" applyFont="1" applyFill="1" applyBorder="1" applyAlignment="1">
      <alignment horizontal="right"/>
    </xf>
    <xf numFmtId="182" fontId="2" fillId="0" borderId="10" xfId="0" applyNumberFormat="1" applyFont="1" applyFill="1" applyBorder="1" applyAlignment="1">
      <alignment horizontal="right" wrapText="1"/>
    </xf>
    <xf numFmtId="182" fontId="3" fillId="0" borderId="10" xfId="66" applyNumberFormat="1" applyFont="1" applyFill="1" applyBorder="1" applyAlignment="1">
      <alignment horizontal="right" wrapText="1"/>
    </xf>
    <xf numFmtId="49" fontId="7" fillId="0" borderId="10" xfId="54" applyNumberFormat="1" applyFont="1" applyFill="1" applyBorder="1" applyAlignment="1">
      <alignment horizontal="right" wrapText="1"/>
      <protection/>
    </xf>
    <xf numFmtId="0" fontId="0" fillId="0" borderId="0" xfId="0" applyAlignment="1">
      <alignment horizontal="right"/>
    </xf>
    <xf numFmtId="49" fontId="7" fillId="0" borderId="10" xfId="54" applyNumberFormat="1" applyFont="1" applyFill="1" applyBorder="1" applyAlignment="1">
      <alignment horizontal="left" wrapText="1"/>
      <protection/>
    </xf>
    <xf numFmtId="49" fontId="2" fillId="0" borderId="10" xfId="58" applyNumberFormat="1" applyFont="1" applyFill="1" applyBorder="1" applyAlignment="1">
      <alignment horizontal="left"/>
      <protection/>
    </xf>
    <xf numFmtId="0" fontId="3" fillId="0" borderId="10" xfId="0" applyFont="1" applyFill="1" applyBorder="1" applyAlignment="1">
      <alignment horizontal="justify" vertical="top" wrapText="1"/>
    </xf>
    <xf numFmtId="182" fontId="7" fillId="0" borderId="10" xfId="66" applyNumberFormat="1" applyFont="1" applyFill="1" applyBorder="1" applyAlignment="1">
      <alignment horizontal="center" wrapText="1"/>
    </xf>
    <xf numFmtId="0" fontId="7" fillId="0" borderId="12" xfId="0" applyFont="1" applyFill="1" applyBorder="1" applyAlignment="1">
      <alignment horizontal="justify" vertical="center" wrapText="1"/>
    </xf>
    <xf numFmtId="0" fontId="7" fillId="0" borderId="10" xfId="0" applyFont="1" applyFill="1" applyBorder="1" applyAlignment="1">
      <alignment horizontal="center"/>
    </xf>
    <xf numFmtId="49" fontId="7" fillId="0" borderId="10" xfId="0" applyNumberFormat="1" applyFont="1" applyFill="1" applyBorder="1" applyAlignment="1">
      <alignment horizontal="center"/>
    </xf>
    <xf numFmtId="175" fontId="3" fillId="0" borderId="10" xfId="54" applyNumberFormat="1" applyFont="1" applyFill="1" applyBorder="1" applyAlignment="1" applyProtection="1">
      <alignment horizontal="center" wrapText="1"/>
      <protection locked="0"/>
    </xf>
    <xf numFmtId="0" fontId="3" fillId="0" borderId="10" xfId="0" applyFont="1" applyBorder="1" applyAlignment="1">
      <alignment horizontal="left"/>
    </xf>
    <xf numFmtId="49" fontId="2" fillId="0" borderId="10" xfId="0" applyNumberFormat="1" applyFont="1" applyFill="1" applyBorder="1" applyAlignment="1">
      <alignment horizontal="left"/>
    </xf>
    <xf numFmtId="49" fontId="3" fillId="0" borderId="10" xfId="0" applyNumberFormat="1" applyFont="1" applyFill="1" applyBorder="1" applyAlignment="1">
      <alignment horizontal="left"/>
    </xf>
    <xf numFmtId="3" fontId="3" fillId="0" borderId="10" xfId="54" applyNumberFormat="1" applyFont="1" applyFill="1" applyBorder="1" applyAlignment="1">
      <alignment/>
      <protection/>
    </xf>
    <xf numFmtId="3" fontId="3" fillId="0" borderId="10" xfId="0" applyNumberFormat="1" applyFont="1" applyFill="1" applyBorder="1" applyAlignment="1">
      <alignment horizontal="right" wrapText="1"/>
    </xf>
    <xf numFmtId="49" fontId="7" fillId="0" borderId="12" xfId="54" applyNumberFormat="1" applyFont="1" applyFill="1" applyBorder="1" applyAlignment="1">
      <alignment horizontal="center" wrapText="1"/>
      <protection/>
    </xf>
    <xf numFmtId="49" fontId="7" fillId="0" borderId="12" xfId="54" applyNumberFormat="1" applyFont="1" applyFill="1" applyBorder="1" applyAlignment="1">
      <alignment horizontal="right" wrapText="1"/>
      <protection/>
    </xf>
    <xf numFmtId="49" fontId="3" fillId="0" borderId="10" xfId="54" applyNumberFormat="1" applyFont="1" applyFill="1" applyBorder="1" applyAlignment="1">
      <alignment horizontal="left" wrapText="1"/>
      <protection/>
    </xf>
    <xf numFmtId="0" fontId="7" fillId="0" borderId="13" xfId="0" applyFont="1" applyFill="1" applyBorder="1" applyAlignment="1">
      <alignment horizontal="justify" vertical="center" wrapText="1"/>
    </xf>
    <xf numFmtId="0" fontId="3" fillId="0" borderId="0" xfId="0" applyFont="1" applyAlignment="1">
      <alignment horizontal="left"/>
    </xf>
    <xf numFmtId="49" fontId="3" fillId="0" borderId="10" xfId="0" applyNumberFormat="1" applyFont="1" applyFill="1" applyBorder="1" applyAlignment="1">
      <alignment horizontal="left" wrapText="1"/>
    </xf>
    <xf numFmtId="0" fontId="3" fillId="0" borderId="10" xfId="0" applyFont="1" applyBorder="1" applyAlignment="1">
      <alignment horizontal="left" wrapText="1"/>
    </xf>
    <xf numFmtId="49" fontId="3" fillId="0" borderId="10" xfId="58" applyNumberFormat="1" applyFont="1" applyFill="1" applyBorder="1" applyAlignment="1">
      <alignment horizontal="left"/>
      <protection/>
    </xf>
    <xf numFmtId="3" fontId="3" fillId="0" borderId="10" xfId="0" applyNumberFormat="1" applyFont="1" applyFill="1" applyBorder="1" applyAlignment="1">
      <alignment horizontal="left" wrapText="1"/>
    </xf>
    <xf numFmtId="1" fontId="3" fillId="0" borderId="10" xfId="54" applyNumberFormat="1" applyFont="1" applyFill="1" applyBorder="1" applyAlignment="1">
      <alignment horizontal="left" wrapText="1"/>
      <protection/>
    </xf>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justify"/>
    </xf>
    <xf numFmtId="0" fontId="3" fillId="0" borderId="0" xfId="0" applyFont="1" applyAlignment="1">
      <alignment horizontal="justify"/>
    </xf>
    <xf numFmtId="0" fontId="3" fillId="0" borderId="10" xfId="58" applyFont="1" applyFill="1" applyBorder="1" applyAlignment="1">
      <alignment horizontal="justify" vertical="top" wrapText="1"/>
      <protection/>
    </xf>
    <xf numFmtId="0" fontId="7" fillId="0" borderId="10" xfId="57" applyFont="1" applyFill="1" applyBorder="1" applyAlignment="1">
      <alignment horizontal="justify" wrapText="1"/>
      <protection/>
    </xf>
    <xf numFmtId="0" fontId="3" fillId="0" borderId="13" xfId="0" applyFont="1" applyFill="1" applyBorder="1" applyAlignment="1">
      <alignment horizontal="justify" vertical="center" wrapText="1"/>
    </xf>
    <xf numFmtId="0" fontId="0" fillId="0" borderId="0" xfId="0" applyAlignment="1">
      <alignment horizontal="justify"/>
    </xf>
    <xf numFmtId="0" fontId="15" fillId="0" borderId="0" xfId="0" applyFont="1" applyAlignment="1">
      <alignment horizontal="justify" wrapText="1"/>
    </xf>
    <xf numFmtId="0" fontId="1" fillId="0" borderId="0" xfId="0" applyFont="1" applyAlignment="1">
      <alignment horizontal="justify" wrapText="1"/>
    </xf>
    <xf numFmtId="0" fontId="0" fillId="0" borderId="0" xfId="0" applyAlignment="1">
      <alignment horizontal="justify" wrapText="1"/>
    </xf>
    <xf numFmtId="0" fontId="2" fillId="0" borderId="10" xfId="0" applyFont="1" applyFill="1" applyBorder="1" applyAlignment="1">
      <alignment horizontal="justify" wrapText="1"/>
    </xf>
    <xf numFmtId="0" fontId="16" fillId="0" borderId="10" xfId="0" applyFont="1" applyFill="1" applyBorder="1" applyAlignment="1">
      <alignment horizontal="justify" vertical="center" wrapText="1"/>
    </xf>
    <xf numFmtId="0" fontId="55" fillId="0" borderId="10" xfId="0" applyFont="1" applyFill="1" applyBorder="1" applyAlignment="1">
      <alignment horizontal="justify" vertical="center"/>
    </xf>
    <xf numFmtId="1" fontId="2" fillId="0" borderId="10" xfId="54" applyNumberFormat="1" applyFont="1" applyFill="1" applyBorder="1" applyAlignment="1">
      <alignment horizontal="justify" vertical="center" wrapText="1"/>
      <protection/>
    </xf>
    <xf numFmtId="0" fontId="3" fillId="0" borderId="10" xfId="0" applyFont="1" applyFill="1" applyBorder="1" applyAlignment="1">
      <alignment horizontal="justify" vertical="center" wrapText="1" shrinkToFit="1"/>
    </xf>
    <xf numFmtId="0" fontId="7" fillId="0" borderId="10" xfId="0" applyFont="1" applyFill="1" applyBorder="1" applyAlignment="1">
      <alignment horizontal="justify" vertical="center" wrapText="1" shrinkToFit="1"/>
    </xf>
    <xf numFmtId="0" fontId="7" fillId="0" borderId="10" xfId="0" applyFont="1" applyFill="1" applyBorder="1" applyAlignment="1">
      <alignment horizontal="left" wrapText="1"/>
    </xf>
    <xf numFmtId="0" fontId="7" fillId="0" borderId="10" xfId="0" applyFont="1" applyFill="1" applyBorder="1" applyAlignment="1">
      <alignment horizontal="center" wrapText="1"/>
    </xf>
    <xf numFmtId="0" fontId="3" fillId="0" borderId="10" xfId="0" applyNumberFormat="1" applyFont="1" applyFill="1" applyBorder="1" applyAlignment="1">
      <alignment horizontal="left" wrapText="1"/>
    </xf>
    <xf numFmtId="0" fontId="3" fillId="0" borderId="10" xfId="0" applyNumberFormat="1" applyFont="1" applyFill="1" applyBorder="1" applyAlignment="1">
      <alignment horizontal="center" wrapText="1"/>
    </xf>
    <xf numFmtId="175" fontId="3" fillId="0" borderId="10" xfId="0" applyNumberFormat="1" applyFont="1" applyFill="1" applyBorder="1" applyAlignment="1">
      <alignment horizontal="center" wrapText="1"/>
    </xf>
    <xf numFmtId="0" fontId="3" fillId="0" borderId="10" xfId="0" applyNumberFormat="1" applyFont="1" applyFill="1" applyBorder="1" applyAlignment="1">
      <alignment horizontal="right" wrapText="1"/>
    </xf>
    <xf numFmtId="0" fontId="3" fillId="0" borderId="12" xfId="0" applyFont="1" applyFill="1" applyBorder="1" applyAlignment="1">
      <alignment horizontal="justify" vertical="center" wrapText="1"/>
    </xf>
    <xf numFmtId="0" fontId="13" fillId="0" borderId="10" xfId="0" applyFont="1" applyFill="1" applyBorder="1" applyAlignment="1">
      <alignment horizontal="justify" vertical="center" wrapText="1"/>
    </xf>
    <xf numFmtId="3" fontId="3" fillId="0" borderId="10" xfId="0" applyNumberFormat="1" applyFont="1" applyFill="1" applyBorder="1" applyAlignment="1">
      <alignment/>
    </xf>
    <xf numFmtId="49" fontId="3"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left" wrapText="1" shrinkToFit="1"/>
    </xf>
    <xf numFmtId="49" fontId="7" fillId="0" borderId="10" xfId="0" applyNumberFormat="1" applyFont="1" applyFill="1" applyBorder="1" applyAlignment="1">
      <alignment horizontal="left" wrapText="1" shrinkToFit="1"/>
    </xf>
    <xf numFmtId="49" fontId="3" fillId="0" borderId="10" xfId="0" applyNumberFormat="1" applyFont="1" applyFill="1" applyBorder="1" applyAlignment="1">
      <alignment horizontal="justify" vertical="center" wrapText="1" shrinkToFit="1"/>
    </xf>
    <xf numFmtId="49" fontId="3" fillId="0" borderId="10" xfId="0" applyNumberFormat="1" applyFont="1" applyFill="1" applyBorder="1" applyAlignment="1">
      <alignment horizontal="left" wrapText="1" shrinkToFit="1"/>
    </xf>
    <xf numFmtId="49" fontId="2" fillId="0" borderId="10" xfId="0" applyNumberFormat="1" applyFont="1" applyFill="1" applyBorder="1" applyAlignment="1">
      <alignment horizontal="left" wrapText="1" shrinkToFit="1"/>
    </xf>
    <xf numFmtId="49" fontId="56" fillId="0" borderId="10" xfId="0" applyNumberFormat="1" applyFont="1" applyFill="1" applyBorder="1" applyAlignment="1">
      <alignment horizontal="left" wrapText="1" shrinkToFit="1"/>
    </xf>
    <xf numFmtId="49" fontId="56" fillId="0" borderId="10" xfId="0" applyNumberFormat="1" applyFont="1" applyFill="1" applyBorder="1" applyAlignment="1">
      <alignment wrapText="1" shrinkToFit="1"/>
    </xf>
    <xf numFmtId="0" fontId="7" fillId="0" borderId="10" xfId="56" applyFont="1" applyFill="1" applyBorder="1" applyAlignment="1">
      <alignment horizontal="justify" vertical="center" wrapText="1"/>
      <protection/>
    </xf>
    <xf numFmtId="181" fontId="3" fillId="0" borderId="10" xfId="0" applyNumberFormat="1" applyFont="1" applyFill="1" applyBorder="1" applyAlignment="1">
      <alignment wrapText="1"/>
    </xf>
    <xf numFmtId="49" fontId="7" fillId="0" borderId="10" xfId="0" applyNumberFormat="1" applyFont="1" applyFill="1" applyBorder="1" applyAlignment="1">
      <alignment horizontal="left" wrapText="1"/>
    </xf>
    <xf numFmtId="3" fontId="2" fillId="0" borderId="10" xfId="66" applyNumberFormat="1" applyFont="1" applyFill="1" applyBorder="1" applyAlignment="1">
      <alignment horizontal="right" wrapText="1"/>
    </xf>
    <xf numFmtId="0" fontId="11" fillId="0" borderId="10" xfId="0" applyFont="1" applyFill="1" applyBorder="1" applyAlignment="1">
      <alignment horizontal="right" wrapText="1"/>
    </xf>
    <xf numFmtId="49" fontId="11" fillId="0" borderId="10" xfId="0" applyNumberFormat="1" applyFont="1" applyFill="1" applyBorder="1" applyAlignment="1">
      <alignment horizontal="right" wrapText="1"/>
    </xf>
    <xf numFmtId="0" fontId="3" fillId="0" borderId="10" xfId="0" applyFont="1" applyFill="1" applyBorder="1" applyAlignment="1">
      <alignment horizontal="justify"/>
    </xf>
    <xf numFmtId="49" fontId="56" fillId="0" borderId="10" xfId="0" applyNumberFormat="1" applyFont="1" applyFill="1" applyBorder="1" applyAlignment="1">
      <alignment horizontal="justify" wrapText="1" shrinkToFit="1"/>
    </xf>
    <xf numFmtId="49" fontId="56" fillId="0" borderId="10" xfId="0" applyNumberFormat="1" applyFont="1" applyFill="1" applyBorder="1" applyAlignment="1">
      <alignment horizontal="left" wrapText="1" shrinkToFit="1"/>
    </xf>
    <xf numFmtId="49" fontId="56" fillId="0" borderId="10" xfId="0" applyNumberFormat="1" applyFont="1" applyFill="1" applyBorder="1" applyAlignment="1">
      <alignment wrapText="1" shrinkToFit="1"/>
    </xf>
    <xf numFmtId="3" fontId="56" fillId="0" borderId="10" xfId="0" applyNumberFormat="1" applyFont="1" applyFill="1" applyBorder="1" applyAlignment="1">
      <alignment horizontal="right"/>
    </xf>
    <xf numFmtId="0" fontId="3" fillId="0" borderId="13" xfId="0" applyFont="1" applyFill="1" applyBorder="1" applyAlignment="1">
      <alignment horizontal="justify" wrapText="1"/>
    </xf>
    <xf numFmtId="0" fontId="7" fillId="0" borderId="14" xfId="0" applyFont="1" applyFill="1" applyBorder="1" applyAlignment="1">
      <alignment horizontal="justify" wrapText="1"/>
    </xf>
    <xf numFmtId="0" fontId="3" fillId="0" borderId="13" xfId="0" applyFont="1" applyFill="1" applyBorder="1" applyAlignment="1">
      <alignment horizontal="justify" wrapText="1" shrinkToFit="1"/>
    </xf>
    <xf numFmtId="1" fontId="7" fillId="0" borderId="13" xfId="54" applyNumberFormat="1" applyFont="1" applyFill="1" applyBorder="1" applyAlignment="1">
      <alignment horizontal="justify" vertical="center" wrapText="1"/>
      <protection/>
    </xf>
    <xf numFmtId="0" fontId="7" fillId="0" borderId="13" xfId="57" applyFont="1" applyFill="1" applyBorder="1" applyAlignment="1">
      <alignment horizontal="justify" wrapText="1"/>
      <protection/>
    </xf>
    <xf numFmtId="1" fontId="18" fillId="0" borderId="13" xfId="54" applyNumberFormat="1" applyFont="1" applyFill="1" applyBorder="1" applyAlignment="1">
      <alignment horizontal="justify" vertical="center" wrapText="1"/>
      <protection/>
    </xf>
    <xf numFmtId="1" fontId="3" fillId="0" borderId="13" xfId="54" applyNumberFormat="1" applyFont="1" applyFill="1" applyBorder="1" applyAlignment="1">
      <alignment horizontal="justify" vertical="center" wrapText="1"/>
      <protection/>
    </xf>
    <xf numFmtId="0" fontId="3" fillId="0" borderId="13" xfId="54" applyNumberFormat="1" applyFont="1" applyFill="1" applyBorder="1" applyAlignment="1" applyProtection="1">
      <alignment horizontal="justify" wrapText="1"/>
      <protection locked="0"/>
    </xf>
    <xf numFmtId="0" fontId="3" fillId="0" borderId="13" xfId="54" applyFont="1" applyFill="1" applyBorder="1" applyAlignment="1" applyProtection="1">
      <alignment horizontal="justify" wrapText="1"/>
      <protection locked="0"/>
    </xf>
    <xf numFmtId="0" fontId="7" fillId="0" borderId="13" xfId="0" applyFont="1" applyFill="1" applyBorder="1" applyAlignment="1">
      <alignment horizontal="justify" wrapText="1"/>
    </xf>
    <xf numFmtId="1" fontId="56" fillId="0" borderId="13" xfId="54" applyNumberFormat="1" applyFont="1" applyFill="1" applyBorder="1" applyAlignment="1">
      <alignment horizontal="justify" vertical="center" wrapText="1"/>
      <protection/>
    </xf>
    <xf numFmtId="0" fontId="3" fillId="0" borderId="13" xfId="54" applyFont="1" applyFill="1" applyBorder="1" applyAlignment="1">
      <alignment horizontal="justify" wrapText="1" shrinkToFit="1"/>
      <protection/>
    </xf>
    <xf numFmtId="0" fontId="3" fillId="0" borderId="10" xfId="55" applyFont="1" applyFill="1" applyBorder="1" applyAlignment="1">
      <alignment horizontal="justify" wrapText="1" shrinkToFit="1"/>
      <protection/>
    </xf>
    <xf numFmtId="49" fontId="56" fillId="0" borderId="13" xfId="0" applyNumberFormat="1" applyFont="1" applyFill="1" applyBorder="1" applyAlignment="1">
      <alignment horizontal="justify" wrapText="1" shrinkToFit="1"/>
    </xf>
    <xf numFmtId="0" fontId="3" fillId="0" borderId="13" xfId="55" applyFont="1" applyFill="1" applyBorder="1" applyAlignment="1">
      <alignment horizontal="justify" wrapText="1" shrinkToFit="1"/>
      <protection/>
    </xf>
    <xf numFmtId="0" fontId="7" fillId="0" borderId="13" xfId="54" applyFont="1" applyFill="1" applyBorder="1" applyAlignment="1">
      <alignment horizontal="justify" vertical="center" wrapText="1"/>
      <protection/>
    </xf>
    <xf numFmtId="0" fontId="3" fillId="0" borderId="13" xfId="54" applyFont="1" applyFill="1" applyBorder="1" applyAlignment="1">
      <alignment horizontal="justify" wrapText="1"/>
      <protection/>
    </xf>
    <xf numFmtId="0" fontId="0" fillId="0" borderId="13" xfId="0" applyFill="1" applyBorder="1" applyAlignment="1">
      <alignment horizontal="justify"/>
    </xf>
    <xf numFmtId="0" fontId="3" fillId="0" borderId="10" xfId="0" applyFont="1" applyFill="1" applyBorder="1" applyAlignment="1">
      <alignment horizontal="justify" wrapText="1" shrinkToFit="1"/>
    </xf>
    <xf numFmtId="170" fontId="9" fillId="0" borderId="0" xfId="43" applyFont="1" applyAlignment="1">
      <alignment horizontal="center" wrapText="1"/>
    </xf>
    <xf numFmtId="170" fontId="9" fillId="0" borderId="0" xfId="43" applyFont="1" applyAlignment="1">
      <alignment horizontal="left" wrapText="1"/>
    </xf>
    <xf numFmtId="170" fontId="9" fillId="0" borderId="0" xfId="43" applyFont="1" applyAlignment="1">
      <alignment horizontal="right" wrapText="1"/>
    </xf>
    <xf numFmtId="49" fontId="3" fillId="0" borderId="0" xfId="0" applyNumberFormat="1" applyFont="1" applyAlignment="1">
      <alignment/>
    </xf>
    <xf numFmtId="0" fontId="0" fillId="0" borderId="0" xfId="0" applyAlignment="1">
      <alignment/>
    </xf>
    <xf numFmtId="0" fontId="2" fillId="33" borderId="10" xfId="0" applyFont="1" applyFill="1" applyBorder="1" applyAlignment="1">
      <alignment horizontal="center" wrapText="1"/>
    </xf>
    <xf numFmtId="49" fontId="2" fillId="33" borderId="10" xfId="0" applyNumberFormat="1" applyFont="1" applyFill="1" applyBorder="1" applyAlignment="1">
      <alignment horizontal="center" wrapText="1"/>
    </xf>
    <xf numFmtId="0" fontId="2" fillId="0" borderId="10" xfId="0" applyFont="1" applyBorder="1" applyAlignment="1">
      <alignment horizontal="center"/>
    </xf>
    <xf numFmtId="0" fontId="11" fillId="0" borderId="10" xfId="57" applyFont="1" applyFill="1" applyBorder="1" applyAlignment="1">
      <alignment horizontal="left" wrapText="1"/>
      <protection/>
    </xf>
    <xf numFmtId="1" fontId="2" fillId="0" borderId="10" xfId="0" applyNumberFormat="1" applyFont="1" applyFill="1" applyBorder="1" applyAlignment="1">
      <alignment horizontal="right" wrapText="1"/>
    </xf>
    <xf numFmtId="0" fontId="7" fillId="0" borderId="10" xfId="57" applyFont="1" applyFill="1" applyBorder="1" applyAlignment="1">
      <alignment horizontal="left" wrapText="1"/>
      <protection/>
    </xf>
    <xf numFmtId="0" fontId="3" fillId="0" borderId="10" xfId="0" applyFont="1" applyFill="1" applyBorder="1" applyAlignment="1">
      <alignment horizontal="right" wrapText="1"/>
    </xf>
    <xf numFmtId="0" fontId="3" fillId="0" borderId="13" xfId="0" applyFont="1" applyFill="1" applyBorder="1" applyAlignment="1">
      <alignment/>
    </xf>
    <xf numFmtId="49" fontId="3" fillId="0" borderId="15" xfId="0" applyNumberFormat="1" applyFont="1" applyFill="1" applyBorder="1" applyAlignment="1">
      <alignment horizontal="left" wrapText="1"/>
    </xf>
    <xf numFmtId="0" fontId="7" fillId="0" borderId="16" xfId="57" applyFont="1" applyFill="1" applyBorder="1" applyAlignment="1">
      <alignment horizontal="left" wrapText="1"/>
      <protection/>
    </xf>
    <xf numFmtId="49" fontId="7" fillId="0" borderId="16" xfId="0" applyNumberFormat="1" applyFont="1" applyFill="1" applyBorder="1" applyAlignment="1">
      <alignment horizontal="left" wrapText="1"/>
    </xf>
    <xf numFmtId="49" fontId="3" fillId="0" borderId="16" xfId="0" applyNumberFormat="1" applyFont="1" applyFill="1" applyBorder="1" applyAlignment="1">
      <alignment horizontal="left" wrapText="1"/>
    </xf>
    <xf numFmtId="49" fontId="3" fillId="0" borderId="17" xfId="0" applyNumberFormat="1" applyFont="1" applyFill="1" applyBorder="1" applyAlignment="1">
      <alignment horizontal="left" wrapText="1"/>
    </xf>
    <xf numFmtId="0" fontId="3" fillId="0" borderId="10" xfId="57" applyFont="1" applyFill="1" applyBorder="1" applyAlignment="1">
      <alignment horizontal="left" wrapText="1"/>
      <protection/>
    </xf>
    <xf numFmtId="1" fontId="3" fillId="0" borderId="10" xfId="0" applyNumberFormat="1" applyFont="1" applyFill="1" applyBorder="1" applyAlignment="1">
      <alignment horizontal="right"/>
    </xf>
    <xf numFmtId="3" fontId="3" fillId="0" borderId="10" xfId="58" applyNumberFormat="1" applyFont="1" applyFill="1" applyBorder="1" applyAlignment="1">
      <alignment horizontal="right"/>
      <protection/>
    </xf>
    <xf numFmtId="2" fontId="7" fillId="0" borderId="10" xfId="57" applyNumberFormat="1" applyFont="1" applyFill="1" applyBorder="1" applyAlignment="1">
      <alignment horizontal="left" wrapText="1"/>
      <protection/>
    </xf>
    <xf numFmtId="49" fontId="7" fillId="0" borderId="10" xfId="57" applyNumberFormat="1" applyFont="1" applyFill="1" applyBorder="1" applyAlignment="1">
      <alignment horizontal="center" wrapText="1"/>
      <protection/>
    </xf>
    <xf numFmtId="49" fontId="7" fillId="0" borderId="10" xfId="57" applyNumberFormat="1" applyFont="1" applyFill="1" applyBorder="1" applyAlignment="1">
      <alignment horizontal="left" wrapText="1"/>
      <protection/>
    </xf>
    <xf numFmtId="182" fontId="3" fillId="0" borderId="10" xfId="0" applyNumberFormat="1" applyFont="1" applyFill="1" applyBorder="1" applyAlignment="1">
      <alignment horizontal="right" wrapText="1"/>
    </xf>
    <xf numFmtId="3" fontId="57" fillId="0" borderId="10" xfId="0" applyNumberFormat="1" applyFont="1" applyFill="1" applyBorder="1" applyAlignment="1">
      <alignment/>
    </xf>
    <xf numFmtId="41" fontId="3" fillId="0" borderId="10" xfId="66" applyNumberFormat="1" applyFont="1" applyFill="1" applyBorder="1" applyAlignment="1">
      <alignment horizontal="right" wrapText="1"/>
    </xf>
    <xf numFmtId="41" fontId="7" fillId="0" borderId="10" xfId="66" applyNumberFormat="1" applyFont="1" applyFill="1" applyBorder="1" applyAlignment="1">
      <alignment horizontal="right" wrapText="1"/>
    </xf>
    <xf numFmtId="0" fontId="3" fillId="0" borderId="10" xfId="0" applyFont="1" applyFill="1" applyBorder="1" applyAlignment="1">
      <alignment/>
    </xf>
    <xf numFmtId="182" fontId="2" fillId="0" borderId="10" xfId="66" applyNumberFormat="1" applyFont="1" applyFill="1" applyBorder="1" applyAlignment="1">
      <alignment horizontal="right" wrapText="1"/>
    </xf>
    <xf numFmtId="3" fontId="3" fillId="0" borderId="10" xfId="0" applyNumberFormat="1" applyFont="1" applyFill="1" applyBorder="1" applyAlignment="1">
      <alignment horizontal="left"/>
    </xf>
    <xf numFmtId="0" fontId="17" fillId="0" borderId="10" xfId="0" applyFont="1" applyFill="1" applyBorder="1" applyAlignment="1">
      <alignment horizontal="center"/>
    </xf>
    <xf numFmtId="3" fontId="7" fillId="0" borderId="10" xfId="0" applyNumberFormat="1" applyFont="1" applyFill="1" applyBorder="1" applyAlignment="1">
      <alignment horizontal="right" wrapText="1"/>
    </xf>
    <xf numFmtId="1" fontId="7" fillId="0" borderId="10" xfId="54" applyNumberFormat="1" applyFont="1" applyFill="1" applyBorder="1" applyAlignment="1">
      <alignment horizontal="left" wrapText="1"/>
      <protection/>
    </xf>
    <xf numFmtId="1" fontId="7" fillId="0" borderId="13" xfId="54" applyNumberFormat="1" applyFont="1" applyFill="1" applyBorder="1" applyAlignment="1">
      <alignment horizontal="left" wrapText="1"/>
      <protection/>
    </xf>
    <xf numFmtId="0" fontId="3" fillId="0" borderId="0" xfId="0" applyFont="1" applyAlignment="1">
      <alignment/>
    </xf>
    <xf numFmtId="49" fontId="1" fillId="0" borderId="0" xfId="0" applyNumberFormat="1" applyFont="1" applyAlignment="1">
      <alignment/>
    </xf>
    <xf numFmtId="0" fontId="1" fillId="0" borderId="0" xfId="0" applyFont="1" applyAlignment="1">
      <alignment/>
    </xf>
    <xf numFmtId="49" fontId="0" fillId="0" borderId="0" xfId="0" applyNumberFormat="1" applyAlignment="1">
      <alignment/>
    </xf>
    <xf numFmtId="49" fontId="2" fillId="0" borderId="1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170" fontId="9" fillId="0" borderId="0" xfId="43" applyFont="1" applyAlignment="1">
      <alignment horizontal="center" wrapText="1"/>
    </xf>
    <xf numFmtId="0" fontId="8" fillId="0" borderId="0" xfId="0" applyFont="1" applyAlignment="1">
      <alignment horizontal="center" vertical="center" wrapText="1"/>
    </xf>
    <xf numFmtId="0" fontId="9" fillId="0" borderId="0" xfId="0" applyFont="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Лист1" xfId="56"/>
    <cellStyle name="Обычный_Приложение №9 ведомств копия" xfId="57"/>
    <cellStyle name="Обычный_Смета 2008- Суд"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114"/>
  <sheetViews>
    <sheetView tabSelected="1" zoomScalePageLayoutView="120" workbookViewId="0" topLeftCell="A1223">
      <selection activeCell="A1241" sqref="A1241"/>
    </sheetView>
  </sheetViews>
  <sheetFormatPr defaultColWidth="9.140625" defaultRowHeight="12.75"/>
  <cols>
    <col min="1" max="1" width="79.28125" style="127" customWidth="1"/>
    <col min="2" max="2" width="15.421875" style="120" customWidth="1"/>
    <col min="3" max="3" width="6.57421875" style="222" customWidth="1"/>
    <col min="4" max="4" width="5.57421875" style="222" customWidth="1"/>
    <col min="5" max="5" width="7.57421875" style="188" customWidth="1"/>
    <col min="6" max="6" width="16.140625" style="96" customWidth="1"/>
  </cols>
  <sheetData>
    <row r="1" spans="1:6" ht="16.5" customHeight="1">
      <c r="A1" s="122"/>
      <c r="B1" s="229" t="s">
        <v>1338</v>
      </c>
      <c r="C1" s="229"/>
      <c r="D1" s="229"/>
      <c r="E1" s="229"/>
      <c r="F1" s="229"/>
    </row>
    <row r="2" spans="1:6" ht="19.5" customHeight="1">
      <c r="A2" s="122"/>
      <c r="B2" s="229" t="s">
        <v>16</v>
      </c>
      <c r="C2" s="229"/>
      <c r="D2" s="229"/>
      <c r="E2" s="229"/>
      <c r="F2" s="229"/>
    </row>
    <row r="3" spans="1:6" ht="19.5" customHeight="1">
      <c r="A3" s="122"/>
      <c r="B3" s="227" t="s">
        <v>50</v>
      </c>
      <c r="C3" s="227"/>
      <c r="D3" s="227"/>
      <c r="E3" s="227"/>
      <c r="F3" s="227"/>
    </row>
    <row r="4" spans="1:6" ht="15" customHeight="1">
      <c r="A4" s="122"/>
      <c r="B4" s="227"/>
      <c r="C4" s="227"/>
      <c r="D4" s="227"/>
      <c r="E4" s="227"/>
      <c r="F4" s="227"/>
    </row>
    <row r="5" spans="1:6" ht="17.25" customHeight="1">
      <c r="A5" s="122"/>
      <c r="B5" s="185"/>
      <c r="C5" s="184"/>
      <c r="D5" s="184"/>
      <c r="E5" s="184"/>
      <c r="F5" s="186"/>
    </row>
    <row r="6" spans="1:6" ht="19.5" customHeight="1">
      <c r="A6" s="228" t="s">
        <v>51</v>
      </c>
      <c r="B6" s="228"/>
      <c r="C6" s="228"/>
      <c r="D6" s="228"/>
      <c r="E6" s="228"/>
      <c r="F6" s="228"/>
    </row>
    <row r="7" spans="1:6" ht="45" customHeight="1">
      <c r="A7" s="228"/>
      <c r="B7" s="228"/>
      <c r="C7" s="228"/>
      <c r="D7" s="228"/>
      <c r="E7" s="228"/>
      <c r="F7" s="228"/>
    </row>
    <row r="8" spans="1:6" ht="18.75" customHeight="1">
      <c r="A8" s="123"/>
      <c r="B8" s="114"/>
      <c r="C8" s="187"/>
      <c r="D8" s="187"/>
      <c r="F8" s="88"/>
    </row>
    <row r="9" spans="1:6" ht="21" customHeight="1">
      <c r="A9" s="225" t="s">
        <v>10</v>
      </c>
      <c r="B9" s="225" t="s">
        <v>11</v>
      </c>
      <c r="C9" s="225" t="s">
        <v>14</v>
      </c>
      <c r="D9" s="223" t="s">
        <v>12</v>
      </c>
      <c r="E9" s="223" t="s">
        <v>13</v>
      </c>
      <c r="F9" s="225" t="s">
        <v>1337</v>
      </c>
    </row>
    <row r="10" spans="1:6" ht="33" customHeight="1">
      <c r="A10" s="226"/>
      <c r="B10" s="226"/>
      <c r="C10" s="226"/>
      <c r="D10" s="224"/>
      <c r="E10" s="224"/>
      <c r="F10" s="226"/>
    </row>
    <row r="11" spans="1:6" s="1" customFormat="1" ht="15.75">
      <c r="A11" s="7">
        <v>1</v>
      </c>
      <c r="B11" s="189">
        <v>2</v>
      </c>
      <c r="C11" s="190">
        <v>3</v>
      </c>
      <c r="D11" s="190">
        <v>4</v>
      </c>
      <c r="E11" s="189">
        <v>5</v>
      </c>
      <c r="F11" s="191">
        <v>6</v>
      </c>
    </row>
    <row r="12" spans="1:6" s="1" customFormat="1" ht="49.5">
      <c r="A12" s="35" t="s">
        <v>28</v>
      </c>
      <c r="B12" s="74">
        <v>1</v>
      </c>
      <c r="C12" s="9"/>
      <c r="D12" s="9"/>
      <c r="E12" s="8"/>
      <c r="F12" s="70">
        <f>F13+F81+F60+F31+F68+F24+F89</f>
        <v>565908</v>
      </c>
    </row>
    <row r="13" spans="1:6" s="1" customFormat="1" ht="38.25" customHeight="1">
      <c r="A13" s="35" t="s">
        <v>836</v>
      </c>
      <c r="B13" s="69" t="s">
        <v>835</v>
      </c>
      <c r="C13" s="9"/>
      <c r="D13" s="9"/>
      <c r="E13" s="8"/>
      <c r="F13" s="70">
        <f>F14</f>
        <v>2562</v>
      </c>
    </row>
    <row r="14" spans="1:6" s="1" customFormat="1" ht="33">
      <c r="A14" s="36" t="s">
        <v>837</v>
      </c>
      <c r="B14" s="79" t="s">
        <v>838</v>
      </c>
      <c r="C14" s="11"/>
      <c r="D14" s="11"/>
      <c r="E14" s="11"/>
      <c r="F14" s="92">
        <f>F17+F15</f>
        <v>2562</v>
      </c>
    </row>
    <row r="15" spans="1:6" s="1" customFormat="1" ht="39" customHeight="1">
      <c r="A15" s="36" t="s">
        <v>955</v>
      </c>
      <c r="B15" s="79" t="s">
        <v>956</v>
      </c>
      <c r="C15" s="11"/>
      <c r="D15" s="11"/>
      <c r="E15" s="11"/>
      <c r="F15" s="92">
        <f>F16</f>
        <v>262</v>
      </c>
    </row>
    <row r="16" spans="1:6" s="1" customFormat="1" ht="49.5">
      <c r="A16" s="36" t="s">
        <v>1348</v>
      </c>
      <c r="B16" s="79" t="s">
        <v>957</v>
      </c>
      <c r="C16" s="11">
        <v>200</v>
      </c>
      <c r="D16" s="11" t="s">
        <v>20</v>
      </c>
      <c r="E16" s="11" t="s">
        <v>9</v>
      </c>
      <c r="F16" s="92">
        <v>262</v>
      </c>
    </row>
    <row r="17" spans="1:6" s="1" customFormat="1" ht="38.25" customHeight="1">
      <c r="A17" s="36" t="s">
        <v>839</v>
      </c>
      <c r="B17" s="79" t="s">
        <v>840</v>
      </c>
      <c r="C17" s="11"/>
      <c r="D17" s="11"/>
      <c r="E17" s="11"/>
      <c r="F17" s="92">
        <f>F18+F19</f>
        <v>2300</v>
      </c>
    </row>
    <row r="18" spans="1:6" s="1" customFormat="1" ht="53.25" customHeight="1">
      <c r="A18" s="36" t="s">
        <v>1299</v>
      </c>
      <c r="B18" s="79" t="s">
        <v>841</v>
      </c>
      <c r="C18" s="11">
        <v>600</v>
      </c>
      <c r="D18" s="11" t="s">
        <v>9</v>
      </c>
      <c r="E18" s="11" t="s">
        <v>21</v>
      </c>
      <c r="F18" s="92">
        <v>1945</v>
      </c>
    </row>
    <row r="19" spans="1:6" s="1" customFormat="1" ht="49.5">
      <c r="A19" s="36" t="s">
        <v>1299</v>
      </c>
      <c r="B19" s="79" t="s">
        <v>841</v>
      </c>
      <c r="C19" s="11">
        <v>600</v>
      </c>
      <c r="D19" s="11" t="s">
        <v>9</v>
      </c>
      <c r="E19" s="11" t="s">
        <v>9</v>
      </c>
      <c r="F19" s="92">
        <v>355</v>
      </c>
    </row>
    <row r="20" spans="1:6" s="1" customFormat="1" ht="16.5" hidden="1">
      <c r="A20" s="36"/>
      <c r="B20" s="79"/>
      <c r="C20" s="11"/>
      <c r="D20" s="11"/>
      <c r="E20" s="11"/>
      <c r="F20" s="92"/>
    </row>
    <row r="21" spans="1:6" s="1" customFormat="1" ht="16.5" hidden="1">
      <c r="A21" s="36"/>
      <c r="B21" s="79"/>
      <c r="C21" s="11"/>
      <c r="D21" s="11"/>
      <c r="E21" s="11"/>
      <c r="F21" s="92"/>
    </row>
    <row r="22" spans="1:6" s="1" customFormat="1" ht="16.5" hidden="1">
      <c r="A22" s="41"/>
      <c r="B22" s="97"/>
      <c r="C22" s="13"/>
      <c r="D22" s="13"/>
      <c r="E22" s="13"/>
      <c r="F22" s="92"/>
    </row>
    <row r="23" spans="1:6" s="1" customFormat="1" ht="16.5" hidden="1">
      <c r="A23" s="41"/>
      <c r="B23" s="97"/>
      <c r="C23" s="13"/>
      <c r="D23" s="13"/>
      <c r="E23" s="13"/>
      <c r="F23" s="92"/>
    </row>
    <row r="24" spans="1:6" s="1" customFormat="1" ht="56.25" customHeight="1">
      <c r="A24" s="39" t="s">
        <v>588</v>
      </c>
      <c r="B24" s="63" t="s">
        <v>589</v>
      </c>
      <c r="C24" s="13"/>
      <c r="D24" s="13"/>
      <c r="E24" s="13"/>
      <c r="F24" s="70">
        <f>F25</f>
        <v>4000</v>
      </c>
    </row>
    <row r="25" spans="1:6" s="1" customFormat="1" ht="31.5" customHeight="1">
      <c r="A25" s="131" t="s">
        <v>590</v>
      </c>
      <c r="B25" s="192" t="s">
        <v>591</v>
      </c>
      <c r="C25" s="69"/>
      <c r="D25" s="68"/>
      <c r="E25" s="69"/>
      <c r="F25" s="193">
        <f>F26</f>
        <v>4000</v>
      </c>
    </row>
    <row r="26" spans="1:6" s="1" customFormat="1" ht="35.25" customHeight="1">
      <c r="A26" s="125" t="s">
        <v>1349</v>
      </c>
      <c r="B26" s="194" t="s">
        <v>592</v>
      </c>
      <c r="C26" s="79">
        <v>200</v>
      </c>
      <c r="D26" s="115" t="s">
        <v>18</v>
      </c>
      <c r="E26" s="79">
        <v>14</v>
      </c>
      <c r="F26" s="195">
        <v>4000</v>
      </c>
    </row>
    <row r="27" spans="1:6" s="1" customFormat="1" ht="34.5" customHeight="1" hidden="1">
      <c r="A27" s="39"/>
      <c r="B27" s="63"/>
      <c r="C27" s="13"/>
      <c r="D27" s="13"/>
      <c r="E27" s="13"/>
      <c r="F27" s="70"/>
    </row>
    <row r="28" spans="1:6" s="1" customFormat="1" ht="39" customHeight="1" hidden="1">
      <c r="A28" s="39"/>
      <c r="B28" s="63"/>
      <c r="C28" s="13"/>
      <c r="D28" s="13"/>
      <c r="E28" s="13"/>
      <c r="F28" s="70"/>
    </row>
    <row r="29" spans="1:6" s="1" customFormat="1" ht="39" customHeight="1" hidden="1">
      <c r="A29" s="39"/>
      <c r="B29" s="63"/>
      <c r="C29" s="13"/>
      <c r="D29" s="13"/>
      <c r="E29" s="13"/>
      <c r="F29" s="70"/>
    </row>
    <row r="30" spans="1:6" s="1" customFormat="1" ht="16.5" hidden="1">
      <c r="A30" s="132"/>
      <c r="B30" s="97"/>
      <c r="C30" s="13"/>
      <c r="D30" s="13"/>
      <c r="E30" s="13"/>
      <c r="F30" s="92"/>
    </row>
    <row r="31" spans="1:6" s="1" customFormat="1" ht="58.5" customHeight="1">
      <c r="A31" s="35" t="s">
        <v>594</v>
      </c>
      <c r="B31" s="69" t="s">
        <v>593</v>
      </c>
      <c r="C31" s="8"/>
      <c r="D31" s="8"/>
      <c r="E31" s="8"/>
      <c r="F31" s="89">
        <f>F32+F42+F44+F46</f>
        <v>205284</v>
      </c>
    </row>
    <row r="32" spans="1:6" s="1" customFormat="1" ht="35.25" customHeight="1">
      <c r="A32" s="133" t="s">
        <v>611</v>
      </c>
      <c r="B32" s="115" t="s">
        <v>595</v>
      </c>
      <c r="C32" s="115"/>
      <c r="D32" s="115"/>
      <c r="E32" s="115"/>
      <c r="F32" s="195">
        <f>F33+F34+F35+F36+F37+F38+F39+F40+F41</f>
        <v>167918</v>
      </c>
    </row>
    <row r="33" spans="1:6" s="1" customFormat="1" ht="35.25" customHeight="1">
      <c r="A33" s="124" t="s">
        <v>596</v>
      </c>
      <c r="B33" s="115" t="s">
        <v>597</v>
      </c>
      <c r="C33" s="115" t="s">
        <v>598</v>
      </c>
      <c r="D33" s="115" t="s">
        <v>18</v>
      </c>
      <c r="E33" s="115" t="s">
        <v>9</v>
      </c>
      <c r="F33" s="195">
        <v>38476</v>
      </c>
    </row>
    <row r="34" spans="1:6" s="1" customFormat="1" ht="35.25" customHeight="1">
      <c r="A34" s="125" t="s">
        <v>894</v>
      </c>
      <c r="B34" s="115" t="s">
        <v>597</v>
      </c>
      <c r="C34" s="194">
        <v>200</v>
      </c>
      <c r="D34" s="115" t="s">
        <v>18</v>
      </c>
      <c r="E34" s="194" t="s">
        <v>9</v>
      </c>
      <c r="F34" s="195">
        <f>12428+10</f>
        <v>12438</v>
      </c>
    </row>
    <row r="35" spans="1:6" s="1" customFormat="1" ht="35.25" customHeight="1">
      <c r="A35" s="124" t="s">
        <v>94</v>
      </c>
      <c r="B35" s="115" t="s">
        <v>597</v>
      </c>
      <c r="C35" s="115" t="s">
        <v>494</v>
      </c>
      <c r="D35" s="115" t="s">
        <v>18</v>
      </c>
      <c r="E35" s="115" t="s">
        <v>9</v>
      </c>
      <c r="F35" s="195">
        <v>206</v>
      </c>
    </row>
    <row r="36" spans="1:6" s="1" customFormat="1" ht="35.25" customHeight="1">
      <c r="A36" s="124" t="s">
        <v>596</v>
      </c>
      <c r="B36" s="115" t="s">
        <v>597</v>
      </c>
      <c r="C36" s="115" t="s">
        <v>598</v>
      </c>
      <c r="D36" s="115" t="s">
        <v>18</v>
      </c>
      <c r="E36" s="115" t="s">
        <v>22</v>
      </c>
      <c r="F36" s="195">
        <v>72016</v>
      </c>
    </row>
    <row r="37" spans="1:6" s="1" customFormat="1" ht="47.25">
      <c r="A37" s="125" t="s">
        <v>894</v>
      </c>
      <c r="B37" s="115" t="s">
        <v>597</v>
      </c>
      <c r="C37" s="194">
        <v>200</v>
      </c>
      <c r="D37" s="115" t="s">
        <v>18</v>
      </c>
      <c r="E37" s="115" t="s">
        <v>22</v>
      </c>
      <c r="F37" s="195">
        <v>13869</v>
      </c>
    </row>
    <row r="38" spans="1:6" s="1" customFormat="1" ht="35.25" customHeight="1">
      <c r="A38" s="124" t="s">
        <v>94</v>
      </c>
      <c r="B38" s="115" t="s">
        <v>597</v>
      </c>
      <c r="C38" s="115" t="s">
        <v>494</v>
      </c>
      <c r="D38" s="115" t="s">
        <v>18</v>
      </c>
      <c r="E38" s="115" t="s">
        <v>22</v>
      </c>
      <c r="F38" s="195">
        <v>913</v>
      </c>
    </row>
    <row r="39" spans="1:6" s="1" customFormat="1" ht="47.25">
      <c r="A39" s="125" t="s">
        <v>1350</v>
      </c>
      <c r="B39" s="115" t="s">
        <v>599</v>
      </c>
      <c r="C39" s="194">
        <v>200</v>
      </c>
      <c r="D39" s="115" t="s">
        <v>18</v>
      </c>
      <c r="E39" s="115" t="s">
        <v>22</v>
      </c>
      <c r="F39" s="195">
        <v>3000</v>
      </c>
    </row>
    <row r="40" spans="1:6" s="1" customFormat="1" ht="47.25">
      <c r="A40" s="125" t="s">
        <v>1351</v>
      </c>
      <c r="B40" s="115" t="s">
        <v>600</v>
      </c>
      <c r="C40" s="194">
        <v>200</v>
      </c>
      <c r="D40" s="115" t="s">
        <v>18</v>
      </c>
      <c r="E40" s="115" t="s">
        <v>22</v>
      </c>
      <c r="F40" s="195">
        <v>7000</v>
      </c>
    </row>
    <row r="41" spans="1:6" s="1" customFormat="1" ht="63">
      <c r="A41" s="125" t="s">
        <v>601</v>
      </c>
      <c r="B41" s="115" t="s">
        <v>602</v>
      </c>
      <c r="C41" s="194">
        <v>400</v>
      </c>
      <c r="D41" s="115" t="s">
        <v>18</v>
      </c>
      <c r="E41" s="115" t="s">
        <v>22</v>
      </c>
      <c r="F41" s="195">
        <v>20000</v>
      </c>
    </row>
    <row r="42" spans="1:6" s="1" customFormat="1" ht="30.75" customHeight="1">
      <c r="A42" s="133" t="s">
        <v>612</v>
      </c>
      <c r="B42" s="115" t="s">
        <v>603</v>
      </c>
      <c r="C42" s="115"/>
      <c r="D42" s="115"/>
      <c r="E42" s="115"/>
      <c r="F42" s="195">
        <f>F43</f>
        <v>31400</v>
      </c>
    </row>
    <row r="43" spans="1:6" s="1" customFormat="1" ht="69.75" customHeight="1">
      <c r="A43" s="125" t="s">
        <v>1352</v>
      </c>
      <c r="B43" s="115" t="s">
        <v>604</v>
      </c>
      <c r="C43" s="156" t="s">
        <v>17</v>
      </c>
      <c r="D43" s="115" t="s">
        <v>18</v>
      </c>
      <c r="E43" s="156" t="s">
        <v>9</v>
      </c>
      <c r="F43" s="195">
        <v>31400</v>
      </c>
    </row>
    <row r="44" spans="1:6" s="1" customFormat="1" ht="29.25" customHeight="1">
      <c r="A44" s="61" t="s">
        <v>605</v>
      </c>
      <c r="B44" s="115" t="s">
        <v>606</v>
      </c>
      <c r="C44" s="115"/>
      <c r="D44" s="196"/>
      <c r="E44" s="197"/>
      <c r="F44" s="195">
        <f>F45</f>
        <v>4466</v>
      </c>
    </row>
    <row r="45" spans="1:6" s="1" customFormat="1" ht="47.25">
      <c r="A45" s="125" t="s">
        <v>1353</v>
      </c>
      <c r="B45" s="115" t="s">
        <v>607</v>
      </c>
      <c r="C45" s="156" t="s">
        <v>17</v>
      </c>
      <c r="D45" s="115" t="s">
        <v>18</v>
      </c>
      <c r="E45" s="65">
        <v>10</v>
      </c>
      <c r="F45" s="195">
        <v>4466</v>
      </c>
    </row>
    <row r="46" spans="1:6" s="1" customFormat="1" ht="33" customHeight="1">
      <c r="A46" s="61" t="s">
        <v>608</v>
      </c>
      <c r="B46" s="115" t="s">
        <v>609</v>
      </c>
      <c r="C46" s="115"/>
      <c r="D46" s="115"/>
      <c r="E46" s="115"/>
      <c r="F46" s="195">
        <f>F47</f>
        <v>1500</v>
      </c>
    </row>
    <row r="47" spans="1:6" s="1" customFormat="1" ht="40.5" customHeight="1">
      <c r="A47" s="61" t="s">
        <v>1354</v>
      </c>
      <c r="B47" s="115" t="s">
        <v>610</v>
      </c>
      <c r="C47" s="65">
        <v>200</v>
      </c>
      <c r="D47" s="115" t="s">
        <v>18</v>
      </c>
      <c r="E47" s="65">
        <v>10</v>
      </c>
      <c r="F47" s="195">
        <v>1500</v>
      </c>
    </row>
    <row r="48" spans="1:6" s="1" customFormat="1" ht="16.5" hidden="1">
      <c r="A48" s="37"/>
      <c r="B48" s="115"/>
      <c r="C48" s="28"/>
      <c r="D48" s="11"/>
      <c r="E48" s="11"/>
      <c r="F48" s="92"/>
    </row>
    <row r="49" spans="1:6" s="1" customFormat="1" ht="16.5" hidden="1">
      <c r="A49" s="37"/>
      <c r="B49" s="115"/>
      <c r="C49" s="28"/>
      <c r="D49" s="11"/>
      <c r="E49" s="11"/>
      <c r="F49" s="92"/>
    </row>
    <row r="50" spans="1:6" s="1" customFormat="1" ht="16.5" hidden="1">
      <c r="A50" s="38"/>
      <c r="B50" s="115"/>
      <c r="C50" s="11"/>
      <c r="D50" s="11"/>
      <c r="E50" s="11"/>
      <c r="F50" s="92"/>
    </row>
    <row r="51" spans="1:6" s="1" customFormat="1" ht="16.5" hidden="1">
      <c r="A51" s="37"/>
      <c r="B51" s="115"/>
      <c r="C51" s="16"/>
      <c r="D51" s="28"/>
      <c r="E51" s="28"/>
      <c r="F51" s="92"/>
    </row>
    <row r="52" spans="1:6" s="1" customFormat="1" ht="15.75" hidden="1">
      <c r="A52" s="31"/>
      <c r="B52" s="115"/>
      <c r="C52" s="11"/>
      <c r="D52" s="11"/>
      <c r="E52" s="11"/>
      <c r="F52" s="92"/>
    </row>
    <row r="53" spans="1:6" s="1" customFormat="1" ht="15.75" hidden="1">
      <c r="A53" s="44"/>
      <c r="B53" s="115"/>
      <c r="C53" s="28"/>
      <c r="D53" s="11"/>
      <c r="E53" s="11"/>
      <c r="F53" s="92"/>
    </row>
    <row r="54" spans="1:6" s="1" customFormat="1" ht="15.75" hidden="1">
      <c r="A54" s="44"/>
      <c r="B54" s="115"/>
      <c r="C54" s="16"/>
      <c r="D54" s="28"/>
      <c r="E54" s="28"/>
      <c r="F54" s="92"/>
    </row>
    <row r="55" spans="1:6" s="1" customFormat="1" ht="15.75" hidden="1">
      <c r="A55" s="44"/>
      <c r="B55" s="115"/>
      <c r="C55" s="28"/>
      <c r="D55" s="11"/>
      <c r="E55" s="11"/>
      <c r="F55" s="92"/>
    </row>
    <row r="56" spans="1:6" s="1" customFormat="1" ht="15.75" hidden="1">
      <c r="A56" s="44"/>
      <c r="B56" s="115"/>
      <c r="C56" s="28"/>
      <c r="D56" s="11"/>
      <c r="E56" s="11"/>
      <c r="F56" s="92"/>
    </row>
    <row r="57" spans="1:6" s="1" customFormat="1" ht="15.75" hidden="1">
      <c r="A57" s="61"/>
      <c r="B57" s="115"/>
      <c r="C57" s="28"/>
      <c r="D57" s="11"/>
      <c r="E57" s="11"/>
      <c r="F57" s="92"/>
    </row>
    <row r="58" spans="1:6" s="1" customFormat="1" ht="15.75" hidden="1">
      <c r="A58" s="61"/>
      <c r="B58" s="115"/>
      <c r="C58" s="28"/>
      <c r="D58" s="11"/>
      <c r="E58" s="11"/>
      <c r="F58" s="92"/>
    </row>
    <row r="59" spans="1:6" s="1" customFormat="1" ht="15.75" hidden="1">
      <c r="A59" s="165"/>
      <c r="B59" s="115"/>
      <c r="C59" s="28"/>
      <c r="D59" s="11"/>
      <c r="E59" s="11"/>
      <c r="F59" s="92"/>
    </row>
    <row r="60" spans="1:6" s="1" customFormat="1" ht="26.25" customHeight="1">
      <c r="A60" s="134" t="s">
        <v>53</v>
      </c>
      <c r="B60" s="63" t="s">
        <v>52</v>
      </c>
      <c r="C60" s="15"/>
      <c r="D60" s="15"/>
      <c r="E60" s="15"/>
      <c r="F60" s="73">
        <f>F61+F64</f>
        <v>148248</v>
      </c>
    </row>
    <row r="61" spans="1:6" s="1" customFormat="1" ht="35.25" customHeight="1">
      <c r="A61" s="31" t="s">
        <v>54</v>
      </c>
      <c r="B61" s="115" t="s">
        <v>55</v>
      </c>
      <c r="C61" s="11"/>
      <c r="D61" s="11"/>
      <c r="E61" s="11"/>
      <c r="F61" s="109">
        <f>F62+F63</f>
        <v>146701</v>
      </c>
    </row>
    <row r="62" spans="1:6" s="1" customFormat="1" ht="95.25" customHeight="1">
      <c r="A62" s="45" t="s">
        <v>1355</v>
      </c>
      <c r="B62" s="79" t="s">
        <v>56</v>
      </c>
      <c r="C62" s="10">
        <v>200</v>
      </c>
      <c r="D62" s="11" t="s">
        <v>18</v>
      </c>
      <c r="E62" s="11" t="s">
        <v>3</v>
      </c>
      <c r="F62" s="109">
        <v>135396</v>
      </c>
    </row>
    <row r="63" spans="1:6" s="1" customFormat="1" ht="104.25" customHeight="1">
      <c r="A63" s="45" t="s">
        <v>57</v>
      </c>
      <c r="B63" s="79" t="s">
        <v>56</v>
      </c>
      <c r="C63" s="10">
        <v>600</v>
      </c>
      <c r="D63" s="11" t="s">
        <v>18</v>
      </c>
      <c r="E63" s="11" t="s">
        <v>3</v>
      </c>
      <c r="F63" s="109">
        <v>11305</v>
      </c>
    </row>
    <row r="64" spans="1:6" s="1" customFormat="1" ht="61.5" customHeight="1">
      <c r="A64" s="31" t="s">
        <v>613</v>
      </c>
      <c r="B64" s="115" t="s">
        <v>614</v>
      </c>
      <c r="C64" s="198"/>
      <c r="D64" s="199"/>
      <c r="E64" s="200"/>
      <c r="F64" s="195">
        <f>F65</f>
        <v>1547</v>
      </c>
    </row>
    <row r="65" spans="1:6" s="1" customFormat="1" ht="47.25">
      <c r="A65" s="124" t="s">
        <v>1300</v>
      </c>
      <c r="B65" s="115" t="s">
        <v>615</v>
      </c>
      <c r="C65" s="201" t="s">
        <v>142</v>
      </c>
      <c r="D65" s="201" t="s">
        <v>18</v>
      </c>
      <c r="E65" s="201" t="s">
        <v>15</v>
      </c>
      <c r="F65" s="195">
        <v>1547</v>
      </c>
    </row>
    <row r="66" spans="1:6" s="1" customFormat="1" ht="16.5" hidden="1" thickBot="1">
      <c r="A66" s="31"/>
      <c r="B66" s="79"/>
      <c r="C66" s="10"/>
      <c r="D66" s="11"/>
      <c r="E66" s="11"/>
      <c r="F66" s="92"/>
    </row>
    <row r="67" spans="1:6" s="1" customFormat="1" ht="15.75" hidden="1">
      <c r="A67" s="166"/>
      <c r="B67" s="79"/>
      <c r="C67" s="10"/>
      <c r="D67" s="11"/>
      <c r="E67" s="11"/>
      <c r="F67" s="92"/>
    </row>
    <row r="68" spans="1:6" s="1" customFormat="1" ht="29.25" customHeight="1">
      <c r="A68" s="33" t="s">
        <v>617</v>
      </c>
      <c r="B68" s="98" t="s">
        <v>616</v>
      </c>
      <c r="C68" s="30"/>
      <c r="D68" s="30"/>
      <c r="E68" s="30"/>
      <c r="F68" s="70">
        <f>F69+F73</f>
        <v>176586</v>
      </c>
    </row>
    <row r="69" spans="1:6" s="1" customFormat="1" ht="37.5" customHeight="1">
      <c r="A69" s="31" t="s">
        <v>1301</v>
      </c>
      <c r="B69" s="117" t="s">
        <v>618</v>
      </c>
      <c r="C69" s="202"/>
      <c r="D69" s="202"/>
      <c r="E69" s="202"/>
      <c r="F69" s="203">
        <f>F70+F71+F72</f>
        <v>165075</v>
      </c>
    </row>
    <row r="70" spans="1:6" s="1" customFormat="1" ht="86.25" customHeight="1">
      <c r="A70" s="124" t="s">
        <v>619</v>
      </c>
      <c r="B70" s="117" t="s">
        <v>620</v>
      </c>
      <c r="C70" s="117" t="s">
        <v>598</v>
      </c>
      <c r="D70" s="117" t="s">
        <v>621</v>
      </c>
      <c r="E70" s="117" t="s">
        <v>622</v>
      </c>
      <c r="F70" s="204">
        <v>137300</v>
      </c>
    </row>
    <row r="71" spans="1:6" s="1" customFormat="1" ht="50.25" customHeight="1">
      <c r="A71" s="124" t="s">
        <v>1356</v>
      </c>
      <c r="B71" s="117" t="s">
        <v>620</v>
      </c>
      <c r="C71" s="117" t="s">
        <v>17</v>
      </c>
      <c r="D71" s="117" t="s">
        <v>21</v>
      </c>
      <c r="E71" s="117" t="s">
        <v>152</v>
      </c>
      <c r="F71" s="204">
        <v>27541</v>
      </c>
    </row>
    <row r="72" spans="1:6" s="1" customFormat="1" ht="36.75" customHeight="1">
      <c r="A72" s="124" t="s">
        <v>623</v>
      </c>
      <c r="B72" s="117" t="s">
        <v>620</v>
      </c>
      <c r="C72" s="117" t="s">
        <v>494</v>
      </c>
      <c r="D72" s="117" t="s">
        <v>21</v>
      </c>
      <c r="E72" s="117" t="s">
        <v>152</v>
      </c>
      <c r="F72" s="204">
        <v>234</v>
      </c>
    </row>
    <row r="73" spans="1:6" s="1" customFormat="1" ht="31.5">
      <c r="A73" s="124" t="s">
        <v>624</v>
      </c>
      <c r="B73" s="117" t="s">
        <v>625</v>
      </c>
      <c r="C73" s="117"/>
      <c r="D73" s="117"/>
      <c r="E73" s="117"/>
      <c r="F73" s="204">
        <f>F74+F75</f>
        <v>11511</v>
      </c>
    </row>
    <row r="74" spans="1:6" s="1" customFormat="1" ht="65.25" customHeight="1">
      <c r="A74" s="124" t="s">
        <v>626</v>
      </c>
      <c r="B74" s="117" t="s">
        <v>627</v>
      </c>
      <c r="C74" s="117" t="s">
        <v>598</v>
      </c>
      <c r="D74" s="117" t="s">
        <v>21</v>
      </c>
      <c r="E74" s="117" t="s">
        <v>152</v>
      </c>
      <c r="F74" s="204">
        <v>1074</v>
      </c>
    </row>
    <row r="75" spans="1:6" s="1" customFormat="1" ht="31.5">
      <c r="A75" s="124" t="s">
        <v>1357</v>
      </c>
      <c r="B75" s="117" t="s">
        <v>627</v>
      </c>
      <c r="C75" s="117" t="s">
        <v>17</v>
      </c>
      <c r="D75" s="117" t="s">
        <v>21</v>
      </c>
      <c r="E75" s="117" t="s">
        <v>152</v>
      </c>
      <c r="F75" s="204">
        <v>10437</v>
      </c>
    </row>
    <row r="76" spans="1:6" s="1" customFormat="1" ht="15.75" hidden="1">
      <c r="A76" s="55"/>
      <c r="B76" s="117"/>
      <c r="C76" s="19"/>
      <c r="D76" s="19"/>
      <c r="E76" s="19"/>
      <c r="F76" s="92"/>
    </row>
    <row r="77" spans="1:6" s="1" customFormat="1" ht="15.75" hidden="1">
      <c r="A77" s="55"/>
      <c r="B77" s="117"/>
      <c r="C77" s="19"/>
      <c r="D77" s="19"/>
      <c r="E77" s="19"/>
      <c r="F77" s="92"/>
    </row>
    <row r="78" spans="1:6" s="1" customFormat="1" ht="15.75" hidden="1">
      <c r="A78" s="55"/>
      <c r="B78" s="117"/>
      <c r="C78" s="19"/>
      <c r="D78" s="19"/>
      <c r="E78" s="19"/>
      <c r="F78" s="92"/>
    </row>
    <row r="79" spans="1:6" s="1" customFormat="1" ht="15.75" hidden="1">
      <c r="A79" s="55"/>
      <c r="B79" s="117"/>
      <c r="C79" s="19"/>
      <c r="D79" s="19"/>
      <c r="E79" s="19"/>
      <c r="F79" s="92"/>
    </row>
    <row r="80" spans="1:6" s="1" customFormat="1" ht="15.75" hidden="1">
      <c r="A80" s="55"/>
      <c r="B80" s="117"/>
      <c r="C80" s="19"/>
      <c r="D80" s="19"/>
      <c r="E80" s="19"/>
      <c r="F80" s="92"/>
    </row>
    <row r="81" spans="1:6" s="1" customFormat="1" ht="31.5">
      <c r="A81" s="134" t="s">
        <v>100</v>
      </c>
      <c r="B81" s="63" t="s">
        <v>99</v>
      </c>
      <c r="C81" s="15"/>
      <c r="D81" s="15"/>
      <c r="E81" s="15"/>
      <c r="F81" s="73">
        <f>F82+F86</f>
        <v>19228</v>
      </c>
    </row>
    <row r="82" spans="1:6" s="1" customFormat="1" ht="37.5" customHeight="1">
      <c r="A82" s="31" t="s">
        <v>103</v>
      </c>
      <c r="B82" s="115" t="s">
        <v>102</v>
      </c>
      <c r="C82" s="11"/>
      <c r="D82" s="10"/>
      <c r="E82" s="10"/>
      <c r="F82" s="109">
        <f>F83+F85+F84</f>
        <v>1330</v>
      </c>
    </row>
    <row r="83" spans="1:6" s="1" customFormat="1" ht="47.25">
      <c r="A83" s="31" t="s">
        <v>1358</v>
      </c>
      <c r="B83" s="115" t="s">
        <v>101</v>
      </c>
      <c r="C83" s="10">
        <v>200</v>
      </c>
      <c r="D83" s="11" t="s">
        <v>23</v>
      </c>
      <c r="E83" s="11" t="s">
        <v>21</v>
      </c>
      <c r="F83" s="109">
        <v>500</v>
      </c>
    </row>
    <row r="84" spans="1:6" s="1" customFormat="1" ht="50.25" customHeight="1">
      <c r="A84" s="31" t="s">
        <v>1358</v>
      </c>
      <c r="B84" s="115" t="s">
        <v>101</v>
      </c>
      <c r="C84" s="10">
        <v>200</v>
      </c>
      <c r="D84" s="11" t="s">
        <v>20</v>
      </c>
      <c r="E84" s="11" t="s">
        <v>9</v>
      </c>
      <c r="F84" s="109">
        <v>620</v>
      </c>
    </row>
    <row r="85" spans="1:6" s="1" customFormat="1" ht="53.25" customHeight="1">
      <c r="A85" s="31" t="s">
        <v>1358</v>
      </c>
      <c r="B85" s="115" t="s">
        <v>101</v>
      </c>
      <c r="C85" s="10">
        <v>200</v>
      </c>
      <c r="D85" s="11" t="s">
        <v>238</v>
      </c>
      <c r="E85" s="11" t="s">
        <v>15</v>
      </c>
      <c r="F85" s="92">
        <v>210</v>
      </c>
    </row>
    <row r="86" spans="1:6" s="1" customFormat="1" ht="50.25" customHeight="1">
      <c r="A86" s="32" t="s">
        <v>1091</v>
      </c>
      <c r="B86" s="115" t="s">
        <v>1093</v>
      </c>
      <c r="C86" s="10"/>
      <c r="D86" s="11"/>
      <c r="E86" s="11"/>
      <c r="F86" s="92">
        <f>F87</f>
        <v>17898</v>
      </c>
    </row>
    <row r="87" spans="1:6" s="1" customFormat="1" ht="50.25" customHeight="1">
      <c r="A87" s="32" t="s">
        <v>1092</v>
      </c>
      <c r="B87" s="115" t="s">
        <v>1094</v>
      </c>
      <c r="C87" s="10">
        <v>500</v>
      </c>
      <c r="D87" s="11" t="s">
        <v>21</v>
      </c>
      <c r="E87" s="11" t="s">
        <v>23</v>
      </c>
      <c r="F87" s="92">
        <v>17898</v>
      </c>
    </row>
    <row r="88" spans="1:6" s="1" customFormat="1" ht="15.75" hidden="1">
      <c r="A88" s="34"/>
      <c r="B88" s="97"/>
      <c r="C88" s="13"/>
      <c r="D88" s="13"/>
      <c r="E88" s="13"/>
      <c r="F88" s="92"/>
    </row>
    <row r="89" spans="1:6" s="1" customFormat="1" ht="31.5">
      <c r="A89" s="134" t="s">
        <v>629</v>
      </c>
      <c r="B89" s="63" t="s">
        <v>628</v>
      </c>
      <c r="C89" s="13"/>
      <c r="D89" s="13"/>
      <c r="E89" s="13"/>
      <c r="F89" s="70">
        <f>F90</f>
        <v>10000</v>
      </c>
    </row>
    <row r="90" spans="1:6" s="1" customFormat="1" ht="36" customHeight="1">
      <c r="A90" s="85" t="s">
        <v>630</v>
      </c>
      <c r="B90" s="115" t="s">
        <v>631</v>
      </c>
      <c r="C90" s="115"/>
      <c r="D90" s="115"/>
      <c r="E90" s="115"/>
      <c r="F90" s="195">
        <f>F91</f>
        <v>10000</v>
      </c>
    </row>
    <row r="91" spans="1:6" s="1" customFormat="1" ht="49.5" customHeight="1">
      <c r="A91" s="85" t="s">
        <v>1359</v>
      </c>
      <c r="B91" s="115" t="s">
        <v>632</v>
      </c>
      <c r="C91" s="65">
        <v>200</v>
      </c>
      <c r="D91" s="115" t="s">
        <v>18</v>
      </c>
      <c r="E91" s="115" t="s">
        <v>9</v>
      </c>
      <c r="F91" s="195">
        <v>10000</v>
      </c>
    </row>
    <row r="92" spans="1:6" s="1" customFormat="1" ht="37.5" customHeight="1">
      <c r="A92" s="33" t="s">
        <v>24</v>
      </c>
      <c r="B92" s="74">
        <v>2</v>
      </c>
      <c r="C92" s="8"/>
      <c r="D92" s="9"/>
      <c r="E92" s="9"/>
      <c r="F92" s="76">
        <f>F93+F109+F152+F158+F165+F217</f>
        <v>13051038</v>
      </c>
    </row>
    <row r="93" spans="1:6" s="1" customFormat="1" ht="30.75" customHeight="1">
      <c r="A93" s="33" t="s">
        <v>497</v>
      </c>
      <c r="B93" s="69" t="s">
        <v>496</v>
      </c>
      <c r="C93" s="8"/>
      <c r="D93" s="9"/>
      <c r="E93" s="9"/>
      <c r="F93" s="76">
        <f>F99+F96+F94</f>
        <v>3080956</v>
      </c>
    </row>
    <row r="94" spans="1:6" s="1" customFormat="1" ht="33.75" customHeight="1">
      <c r="A94" s="31" t="s">
        <v>958</v>
      </c>
      <c r="B94" s="79" t="s">
        <v>959</v>
      </c>
      <c r="C94" s="10"/>
      <c r="D94" s="11"/>
      <c r="E94" s="11"/>
      <c r="F94" s="90">
        <f>F95</f>
        <v>2556168</v>
      </c>
    </row>
    <row r="95" spans="1:6" s="1" customFormat="1" ht="63">
      <c r="A95" s="31" t="s">
        <v>960</v>
      </c>
      <c r="B95" s="79" t="s">
        <v>961</v>
      </c>
      <c r="C95" s="10">
        <v>500</v>
      </c>
      <c r="D95" s="11" t="s">
        <v>20</v>
      </c>
      <c r="E95" s="11" t="s">
        <v>21</v>
      </c>
      <c r="F95" s="90">
        <v>2556168</v>
      </c>
    </row>
    <row r="96" spans="1:6" s="1" customFormat="1" ht="33.75" customHeight="1">
      <c r="A96" s="31" t="s">
        <v>962</v>
      </c>
      <c r="B96" s="79" t="s">
        <v>963</v>
      </c>
      <c r="C96" s="10"/>
      <c r="D96" s="11"/>
      <c r="E96" s="11"/>
      <c r="F96" s="90">
        <f>F97+F98</f>
        <v>374788</v>
      </c>
    </row>
    <row r="97" spans="1:6" s="1" customFormat="1" ht="33.75" customHeight="1">
      <c r="A97" s="31" t="s">
        <v>964</v>
      </c>
      <c r="B97" s="79" t="s">
        <v>965</v>
      </c>
      <c r="C97" s="10">
        <v>500</v>
      </c>
      <c r="D97" s="11" t="s">
        <v>20</v>
      </c>
      <c r="E97" s="11" t="s">
        <v>21</v>
      </c>
      <c r="F97" s="90">
        <v>57564</v>
      </c>
    </row>
    <row r="98" spans="1:6" s="1" customFormat="1" ht="63">
      <c r="A98" s="31" t="s">
        <v>966</v>
      </c>
      <c r="B98" s="79" t="s">
        <v>967</v>
      </c>
      <c r="C98" s="10">
        <v>500</v>
      </c>
      <c r="D98" s="11" t="s">
        <v>22</v>
      </c>
      <c r="E98" s="11" t="s">
        <v>23</v>
      </c>
      <c r="F98" s="90">
        <v>317224</v>
      </c>
    </row>
    <row r="99" spans="1:6" s="1" customFormat="1" ht="36" customHeight="1">
      <c r="A99" s="85" t="s">
        <v>498</v>
      </c>
      <c r="B99" s="86" t="s">
        <v>499</v>
      </c>
      <c r="C99" s="10"/>
      <c r="D99" s="11"/>
      <c r="E99" s="11"/>
      <c r="F99" s="90">
        <f>F100+F101</f>
        <v>150000</v>
      </c>
    </row>
    <row r="100" spans="1:6" s="1" customFormat="1" ht="70.5" customHeight="1">
      <c r="A100" s="85" t="s">
        <v>500</v>
      </c>
      <c r="B100" s="86" t="s">
        <v>501</v>
      </c>
      <c r="C100" s="10">
        <v>400</v>
      </c>
      <c r="D100" s="11" t="s">
        <v>20</v>
      </c>
      <c r="E100" s="11" t="s">
        <v>21</v>
      </c>
      <c r="F100" s="90">
        <v>83300</v>
      </c>
    </row>
    <row r="101" spans="1:6" s="1" customFormat="1" ht="49.5" customHeight="1">
      <c r="A101" s="85" t="s">
        <v>502</v>
      </c>
      <c r="B101" s="86" t="s">
        <v>503</v>
      </c>
      <c r="C101" s="10">
        <v>500</v>
      </c>
      <c r="D101" s="11" t="s">
        <v>20</v>
      </c>
      <c r="E101" s="11" t="s">
        <v>21</v>
      </c>
      <c r="F101" s="90">
        <v>66700</v>
      </c>
    </row>
    <row r="102" spans="1:6" s="1" customFormat="1" ht="15.75" hidden="1">
      <c r="A102" s="31"/>
      <c r="B102" s="79"/>
      <c r="C102" s="10"/>
      <c r="D102" s="11"/>
      <c r="E102" s="11"/>
      <c r="F102" s="92"/>
    </row>
    <row r="103" spans="1:6" s="1" customFormat="1" ht="15.75" hidden="1">
      <c r="A103" s="31"/>
      <c r="B103" s="79"/>
      <c r="C103" s="10"/>
      <c r="D103" s="11"/>
      <c r="E103" s="11"/>
      <c r="F103" s="92"/>
    </row>
    <row r="104" spans="1:6" s="1" customFormat="1" ht="15.75" hidden="1">
      <c r="A104" s="31"/>
      <c r="B104" s="79"/>
      <c r="C104" s="10"/>
      <c r="D104" s="11"/>
      <c r="E104" s="11"/>
      <c r="F104" s="92"/>
    </row>
    <row r="105" spans="1:6" s="1" customFormat="1" ht="15.75" hidden="1">
      <c r="A105" s="165"/>
      <c r="B105" s="79"/>
      <c r="C105" s="10"/>
      <c r="D105" s="11"/>
      <c r="E105" s="11"/>
      <c r="F105" s="92"/>
    </row>
    <row r="106" spans="1:6" s="1" customFormat="1" ht="15.75" hidden="1">
      <c r="A106" s="45"/>
      <c r="B106" s="118"/>
      <c r="C106" s="10"/>
      <c r="D106" s="11"/>
      <c r="E106" s="11"/>
      <c r="F106" s="92"/>
    </row>
    <row r="107" spans="1:6" s="1" customFormat="1" ht="15.75" hidden="1">
      <c r="A107" s="45"/>
      <c r="B107" s="79"/>
      <c r="C107" s="10"/>
      <c r="D107" s="11"/>
      <c r="E107" s="11"/>
      <c r="F107" s="92"/>
    </row>
    <row r="108" spans="1:6" s="1" customFormat="1" ht="15.75" hidden="1">
      <c r="A108" s="45"/>
      <c r="B108" s="79"/>
      <c r="C108" s="10"/>
      <c r="D108" s="11"/>
      <c r="E108" s="11"/>
      <c r="F108" s="92"/>
    </row>
    <row r="109" spans="1:6" s="1" customFormat="1" ht="23.25" customHeight="1">
      <c r="A109" s="33" t="s">
        <v>505</v>
      </c>
      <c r="B109" s="69" t="s">
        <v>504</v>
      </c>
      <c r="C109" s="8"/>
      <c r="D109" s="9"/>
      <c r="E109" s="9"/>
      <c r="F109" s="76">
        <f>F135+F110+F120+F124++F127+F130</f>
        <v>9212271</v>
      </c>
    </row>
    <row r="110" spans="1:6" s="1" customFormat="1" ht="15.75">
      <c r="A110" s="45" t="s">
        <v>968</v>
      </c>
      <c r="B110" s="107" t="s">
        <v>969</v>
      </c>
      <c r="C110" s="3"/>
      <c r="D110" s="6"/>
      <c r="E110" s="6"/>
      <c r="F110" s="92">
        <f>F111+F112+F113+F114+F115+F116+F117+F118+F119</f>
        <v>9028387</v>
      </c>
    </row>
    <row r="111" spans="1:6" s="1" customFormat="1" ht="78.75">
      <c r="A111" s="45" t="s">
        <v>1302</v>
      </c>
      <c r="B111" s="107" t="s">
        <v>970</v>
      </c>
      <c r="C111" s="3">
        <v>100</v>
      </c>
      <c r="D111" s="6" t="s">
        <v>20</v>
      </c>
      <c r="E111" s="6" t="s">
        <v>15</v>
      </c>
      <c r="F111" s="92">
        <v>12320</v>
      </c>
    </row>
    <row r="112" spans="1:6" s="1" customFormat="1" ht="47.25">
      <c r="A112" s="45" t="s">
        <v>1360</v>
      </c>
      <c r="B112" s="107" t="s">
        <v>970</v>
      </c>
      <c r="C112" s="3">
        <v>200</v>
      </c>
      <c r="D112" s="6" t="s">
        <v>20</v>
      </c>
      <c r="E112" s="6" t="s">
        <v>15</v>
      </c>
      <c r="F112" s="92">
        <v>234</v>
      </c>
    </row>
    <row r="113" spans="1:6" s="1" customFormat="1" ht="47.25">
      <c r="A113" s="45" t="s">
        <v>1303</v>
      </c>
      <c r="B113" s="107" t="s">
        <v>970</v>
      </c>
      <c r="C113" s="3" t="s">
        <v>336</v>
      </c>
      <c r="D113" s="6" t="s">
        <v>20</v>
      </c>
      <c r="E113" s="6" t="s">
        <v>15</v>
      </c>
      <c r="F113" s="92">
        <v>457918</v>
      </c>
    </row>
    <row r="114" spans="1:6" s="1" customFormat="1" ht="31.5">
      <c r="A114" s="45" t="s">
        <v>971</v>
      </c>
      <c r="B114" s="107" t="s">
        <v>970</v>
      </c>
      <c r="C114" s="3">
        <v>800</v>
      </c>
      <c r="D114" s="6" t="s">
        <v>20</v>
      </c>
      <c r="E114" s="6" t="s">
        <v>15</v>
      </c>
      <c r="F114" s="92">
        <v>1</v>
      </c>
    </row>
    <row r="115" spans="1:6" s="1" customFormat="1" ht="47.25">
      <c r="A115" s="45" t="s">
        <v>1304</v>
      </c>
      <c r="B115" s="107" t="s">
        <v>972</v>
      </c>
      <c r="C115" s="3">
        <v>600</v>
      </c>
      <c r="D115" s="6" t="s">
        <v>20</v>
      </c>
      <c r="E115" s="6" t="s">
        <v>15</v>
      </c>
      <c r="F115" s="92">
        <v>10590</v>
      </c>
    </row>
    <row r="116" spans="1:6" s="1" customFormat="1" ht="63">
      <c r="A116" s="45" t="s">
        <v>1361</v>
      </c>
      <c r="B116" s="107" t="s">
        <v>973</v>
      </c>
      <c r="C116" s="3">
        <v>100</v>
      </c>
      <c r="D116" s="6" t="s">
        <v>20</v>
      </c>
      <c r="E116" s="6" t="s">
        <v>15</v>
      </c>
      <c r="F116" s="92">
        <v>255</v>
      </c>
    </row>
    <row r="117" spans="1:6" s="1" customFormat="1" ht="63">
      <c r="A117" s="45" t="s">
        <v>1305</v>
      </c>
      <c r="B117" s="107" t="s">
        <v>973</v>
      </c>
      <c r="C117" s="3">
        <v>600</v>
      </c>
      <c r="D117" s="6" t="s">
        <v>20</v>
      </c>
      <c r="E117" s="6" t="s">
        <v>15</v>
      </c>
      <c r="F117" s="92">
        <v>1775</v>
      </c>
    </row>
    <row r="118" spans="1:6" s="1" customFormat="1" ht="31.5">
      <c r="A118" s="45" t="s">
        <v>974</v>
      </c>
      <c r="B118" s="107" t="s">
        <v>975</v>
      </c>
      <c r="C118" s="3">
        <v>500</v>
      </c>
      <c r="D118" s="6" t="s">
        <v>20</v>
      </c>
      <c r="E118" s="6" t="s">
        <v>15</v>
      </c>
      <c r="F118" s="92">
        <v>8441385</v>
      </c>
    </row>
    <row r="119" spans="1:6" s="1" customFormat="1" ht="52.5" customHeight="1">
      <c r="A119" s="45" t="s">
        <v>976</v>
      </c>
      <c r="B119" s="107" t="s">
        <v>977</v>
      </c>
      <c r="C119" s="3">
        <v>500</v>
      </c>
      <c r="D119" s="6" t="s">
        <v>20</v>
      </c>
      <c r="E119" s="6" t="s">
        <v>15</v>
      </c>
      <c r="F119" s="92">
        <v>103909</v>
      </c>
    </row>
    <row r="120" spans="1:6" s="1" customFormat="1" ht="24" customHeight="1">
      <c r="A120" s="45" t="s">
        <v>978</v>
      </c>
      <c r="B120" s="107" t="s">
        <v>979</v>
      </c>
      <c r="C120" s="3"/>
      <c r="D120" s="6"/>
      <c r="E120" s="6"/>
      <c r="F120" s="92">
        <f>F121</f>
        <v>972</v>
      </c>
    </row>
    <row r="121" spans="1:6" s="1" customFormat="1" ht="37.5" customHeight="1">
      <c r="A121" s="45" t="s">
        <v>980</v>
      </c>
      <c r="B121" s="107" t="s">
        <v>981</v>
      </c>
      <c r="C121" s="3" t="s">
        <v>699</v>
      </c>
      <c r="D121" s="6" t="s">
        <v>20</v>
      </c>
      <c r="E121" s="6" t="s">
        <v>15</v>
      </c>
      <c r="F121" s="92">
        <v>972</v>
      </c>
    </row>
    <row r="122" spans="1:6" s="1" customFormat="1" ht="87" customHeight="1" hidden="1">
      <c r="A122" s="45" t="s">
        <v>1362</v>
      </c>
      <c r="B122" s="107" t="s">
        <v>982</v>
      </c>
      <c r="C122" s="3">
        <v>200</v>
      </c>
      <c r="D122" s="6" t="s">
        <v>20</v>
      </c>
      <c r="E122" s="6" t="s">
        <v>15</v>
      </c>
      <c r="F122" s="92"/>
    </row>
    <row r="123" spans="1:6" s="1" customFormat="1" ht="94.5" hidden="1">
      <c r="A123" s="45" t="s">
        <v>1306</v>
      </c>
      <c r="B123" s="107" t="s">
        <v>982</v>
      </c>
      <c r="C123" s="3">
        <v>600</v>
      </c>
      <c r="D123" s="6" t="s">
        <v>20</v>
      </c>
      <c r="E123" s="6" t="s">
        <v>15</v>
      </c>
      <c r="F123" s="92"/>
    </row>
    <row r="124" spans="1:6" s="1" customFormat="1" ht="15.75">
      <c r="A124" s="45" t="s">
        <v>983</v>
      </c>
      <c r="B124" s="107" t="s">
        <v>984</v>
      </c>
      <c r="C124" s="3"/>
      <c r="D124" s="6"/>
      <c r="E124" s="6"/>
      <c r="F124" s="92">
        <f>F126</f>
        <v>105162</v>
      </c>
    </row>
    <row r="125" spans="1:6" s="1" customFormat="1" ht="63" hidden="1">
      <c r="A125" s="45" t="s">
        <v>1363</v>
      </c>
      <c r="B125" s="107" t="s">
        <v>985</v>
      </c>
      <c r="C125" s="3">
        <v>200</v>
      </c>
      <c r="D125" s="6" t="s">
        <v>20</v>
      </c>
      <c r="E125" s="6" t="s">
        <v>15</v>
      </c>
      <c r="F125" s="92"/>
    </row>
    <row r="126" spans="1:6" s="1" customFormat="1" ht="63">
      <c r="A126" s="45" t="s">
        <v>1364</v>
      </c>
      <c r="B126" s="107" t="s">
        <v>986</v>
      </c>
      <c r="C126" s="3">
        <v>200</v>
      </c>
      <c r="D126" s="6" t="s">
        <v>20</v>
      </c>
      <c r="E126" s="6" t="s">
        <v>15</v>
      </c>
      <c r="F126" s="92">
        <v>105162</v>
      </c>
    </row>
    <row r="127" spans="1:6" s="1" customFormat="1" ht="15.75">
      <c r="A127" s="45" t="s">
        <v>987</v>
      </c>
      <c r="B127" s="107" t="s">
        <v>988</v>
      </c>
      <c r="C127" s="3"/>
      <c r="D127" s="6"/>
      <c r="E127" s="6"/>
      <c r="F127" s="92">
        <f>F129</f>
        <v>112</v>
      </c>
    </row>
    <row r="128" spans="1:6" s="1" customFormat="1" ht="47.25" hidden="1">
      <c r="A128" s="45" t="s">
        <v>1365</v>
      </c>
      <c r="B128" s="107" t="s">
        <v>989</v>
      </c>
      <c r="C128" s="3">
        <v>200</v>
      </c>
      <c r="D128" s="6" t="s">
        <v>20</v>
      </c>
      <c r="E128" s="6" t="s">
        <v>15</v>
      </c>
      <c r="F128" s="92"/>
    </row>
    <row r="129" spans="1:6" s="1" customFormat="1" ht="54.75" customHeight="1">
      <c r="A129" s="45" t="s">
        <v>1366</v>
      </c>
      <c r="B129" s="107" t="s">
        <v>990</v>
      </c>
      <c r="C129" s="3">
        <v>200</v>
      </c>
      <c r="D129" s="6" t="s">
        <v>20</v>
      </c>
      <c r="E129" s="6" t="s">
        <v>15</v>
      </c>
      <c r="F129" s="92">
        <v>112</v>
      </c>
    </row>
    <row r="130" spans="1:6" s="1" customFormat="1" ht="31.5">
      <c r="A130" s="45" t="s">
        <v>991</v>
      </c>
      <c r="B130" s="107" t="s">
        <v>992</v>
      </c>
      <c r="C130" s="3"/>
      <c r="D130" s="6"/>
      <c r="E130" s="6"/>
      <c r="F130" s="92">
        <f>F131+F132</f>
        <v>22098</v>
      </c>
    </row>
    <row r="131" spans="1:6" s="1" customFormat="1" ht="31.5">
      <c r="A131" s="45" t="s">
        <v>673</v>
      </c>
      <c r="B131" s="107" t="s">
        <v>993</v>
      </c>
      <c r="C131" s="6">
        <v>200</v>
      </c>
      <c r="D131" s="6" t="s">
        <v>20</v>
      </c>
      <c r="E131" s="6" t="s">
        <v>15</v>
      </c>
      <c r="F131" s="92">
        <v>7641</v>
      </c>
    </row>
    <row r="132" spans="1:6" s="1" customFormat="1" ht="31.5">
      <c r="A132" s="45" t="s">
        <v>739</v>
      </c>
      <c r="B132" s="107" t="s">
        <v>993</v>
      </c>
      <c r="C132" s="3">
        <v>600</v>
      </c>
      <c r="D132" s="6" t="s">
        <v>20</v>
      </c>
      <c r="E132" s="6" t="s">
        <v>15</v>
      </c>
      <c r="F132" s="92">
        <v>14457</v>
      </c>
    </row>
    <row r="133" spans="1:6" s="1" customFormat="1" ht="15.75" hidden="1">
      <c r="A133" s="45"/>
      <c r="B133" s="107"/>
      <c r="C133" s="6"/>
      <c r="D133" s="6"/>
      <c r="E133" s="6"/>
      <c r="F133" s="92"/>
    </row>
    <row r="134" spans="1:6" s="1" customFormat="1" ht="84" customHeight="1" hidden="1">
      <c r="A134" s="45"/>
      <c r="B134" s="107"/>
      <c r="C134" s="3"/>
      <c r="D134" s="6"/>
      <c r="E134" s="6"/>
      <c r="F134" s="92"/>
    </row>
    <row r="135" spans="1:6" s="1" customFormat="1" ht="31.5">
      <c r="A135" s="85" t="s">
        <v>506</v>
      </c>
      <c r="B135" s="86" t="s">
        <v>507</v>
      </c>
      <c r="C135" s="10"/>
      <c r="D135" s="11"/>
      <c r="E135" s="11"/>
      <c r="F135" s="90">
        <f>F136+F137+F138</f>
        <v>55540</v>
      </c>
    </row>
    <row r="136" spans="1:6" s="1" customFormat="1" ht="69" customHeight="1">
      <c r="A136" s="85" t="s">
        <v>500</v>
      </c>
      <c r="B136" s="86" t="s">
        <v>508</v>
      </c>
      <c r="C136" s="10">
        <v>400</v>
      </c>
      <c r="D136" s="11" t="s">
        <v>20</v>
      </c>
      <c r="E136" s="11" t="s">
        <v>15</v>
      </c>
      <c r="F136" s="90">
        <f>7540+20000</f>
        <v>27540</v>
      </c>
    </row>
    <row r="137" spans="1:6" s="1" customFormat="1" ht="51" customHeight="1">
      <c r="A137" s="85" t="s">
        <v>509</v>
      </c>
      <c r="B137" s="86" t="s">
        <v>510</v>
      </c>
      <c r="C137" s="10">
        <v>500</v>
      </c>
      <c r="D137" s="11" t="s">
        <v>20</v>
      </c>
      <c r="E137" s="11" t="s">
        <v>15</v>
      </c>
      <c r="F137" s="90">
        <v>28000</v>
      </c>
    </row>
    <row r="138" spans="1:6" s="1" customFormat="1" ht="15.75" hidden="1">
      <c r="A138" s="45"/>
      <c r="B138" s="107"/>
      <c r="C138" s="3"/>
      <c r="D138" s="6"/>
      <c r="E138" s="6"/>
      <c r="F138" s="92"/>
    </row>
    <row r="139" spans="1:6" s="1" customFormat="1" ht="15.75" hidden="1">
      <c r="A139" s="45"/>
      <c r="B139" s="107"/>
      <c r="C139" s="3"/>
      <c r="D139" s="6"/>
      <c r="E139" s="6"/>
      <c r="F139" s="92"/>
    </row>
    <row r="140" spans="1:6" s="1" customFormat="1" ht="15.75" hidden="1">
      <c r="A140" s="45"/>
      <c r="B140" s="107"/>
      <c r="C140" s="3"/>
      <c r="D140" s="6"/>
      <c r="E140" s="6"/>
      <c r="F140" s="92"/>
    </row>
    <row r="141" spans="1:6" s="1" customFormat="1" ht="15.75" hidden="1">
      <c r="A141" s="45"/>
      <c r="B141" s="107"/>
      <c r="C141" s="3"/>
      <c r="D141" s="6"/>
      <c r="E141" s="6"/>
      <c r="F141" s="92"/>
    </row>
    <row r="142" spans="1:6" s="1" customFormat="1" ht="15.75" hidden="1">
      <c r="A142" s="45"/>
      <c r="B142" s="107"/>
      <c r="C142" s="3"/>
      <c r="D142" s="6"/>
      <c r="E142" s="6"/>
      <c r="F142" s="92"/>
    </row>
    <row r="143" spans="1:6" s="1" customFormat="1" ht="15.75" hidden="1">
      <c r="A143" s="31"/>
      <c r="B143" s="79"/>
      <c r="C143" s="10"/>
      <c r="D143" s="11"/>
      <c r="E143" s="11"/>
      <c r="F143" s="92"/>
    </row>
    <row r="144" spans="1:6" s="1" customFormat="1" ht="15.75" hidden="1">
      <c r="A144" s="135"/>
      <c r="B144" s="79"/>
      <c r="C144" s="10"/>
      <c r="D144" s="11"/>
      <c r="E144" s="11"/>
      <c r="F144" s="92"/>
    </row>
    <row r="145" spans="1:6" s="1" customFormat="1" ht="15.75" hidden="1">
      <c r="A145" s="167"/>
      <c r="B145" s="79"/>
      <c r="C145" s="10"/>
      <c r="D145" s="11"/>
      <c r="E145" s="11"/>
      <c r="F145" s="92"/>
    </row>
    <row r="146" spans="1:6" s="1" customFormat="1" ht="15.75" hidden="1">
      <c r="A146" s="135"/>
      <c r="B146" s="79"/>
      <c r="C146" s="10"/>
      <c r="D146" s="11"/>
      <c r="E146" s="11"/>
      <c r="F146" s="92"/>
    </row>
    <row r="147" spans="1:6" s="1" customFormat="1" ht="15.75" hidden="1">
      <c r="A147" s="165"/>
      <c r="B147" s="79"/>
      <c r="C147" s="10"/>
      <c r="D147" s="11"/>
      <c r="E147" s="11"/>
      <c r="F147" s="92"/>
    </row>
    <row r="148" spans="1:6" s="1" customFormat="1" ht="15.75" hidden="1">
      <c r="A148" s="31"/>
      <c r="B148" s="115"/>
      <c r="C148" s="10"/>
      <c r="D148" s="11"/>
      <c r="E148" s="11"/>
      <c r="F148" s="92"/>
    </row>
    <row r="149" spans="1:6" s="1" customFormat="1" ht="15.75" hidden="1">
      <c r="A149" s="45"/>
      <c r="B149" s="107"/>
      <c r="C149" s="3"/>
      <c r="D149" s="6"/>
      <c r="E149" s="6"/>
      <c r="F149" s="92"/>
    </row>
    <row r="150" spans="1:6" s="1" customFormat="1" ht="15.75" hidden="1">
      <c r="A150" s="45"/>
      <c r="B150" s="107"/>
      <c r="C150" s="3"/>
      <c r="D150" s="6"/>
      <c r="E150" s="6"/>
      <c r="F150" s="92"/>
    </row>
    <row r="151" spans="1:6" s="1" customFormat="1" ht="15.75" hidden="1">
      <c r="A151" s="45"/>
      <c r="B151" s="107"/>
      <c r="C151" s="3"/>
      <c r="D151" s="6"/>
      <c r="E151" s="6"/>
      <c r="F151" s="92"/>
    </row>
    <row r="152" spans="1:6" s="1" customFormat="1" ht="26.25" customHeight="1">
      <c r="A152" s="33" t="s">
        <v>995</v>
      </c>
      <c r="B152" s="106" t="s">
        <v>994</v>
      </c>
      <c r="C152" s="2"/>
      <c r="D152" s="5" t="s">
        <v>20</v>
      </c>
      <c r="E152" s="5" t="s">
        <v>15</v>
      </c>
      <c r="F152" s="70">
        <f>F153+F155</f>
        <v>89640</v>
      </c>
    </row>
    <row r="153" spans="1:6" s="1" customFormat="1" ht="31.5">
      <c r="A153" s="45" t="s">
        <v>996</v>
      </c>
      <c r="B153" s="107" t="s">
        <v>997</v>
      </c>
      <c r="C153" s="6"/>
      <c r="D153" s="6"/>
      <c r="E153" s="6"/>
      <c r="F153" s="92">
        <f>F154</f>
        <v>85833</v>
      </c>
    </row>
    <row r="154" spans="1:6" s="1" customFormat="1" ht="47.25">
      <c r="A154" s="45" t="s">
        <v>1307</v>
      </c>
      <c r="B154" s="107" t="s">
        <v>998</v>
      </c>
      <c r="C154" s="3" t="s">
        <v>336</v>
      </c>
      <c r="D154" s="6" t="s">
        <v>20</v>
      </c>
      <c r="E154" s="6" t="s">
        <v>15</v>
      </c>
      <c r="F154" s="92">
        <v>85833</v>
      </c>
    </row>
    <row r="155" spans="1:6" s="1" customFormat="1" ht="31.5">
      <c r="A155" s="45" t="s">
        <v>999</v>
      </c>
      <c r="B155" s="107" t="s">
        <v>1000</v>
      </c>
      <c r="C155" s="3"/>
      <c r="D155" s="6"/>
      <c r="E155" s="6"/>
      <c r="F155" s="92">
        <v>3807</v>
      </c>
    </row>
    <row r="156" spans="1:6" s="1" customFormat="1" ht="31.5" hidden="1">
      <c r="A156" s="45" t="s">
        <v>673</v>
      </c>
      <c r="B156" s="107" t="s">
        <v>1001</v>
      </c>
      <c r="C156" s="3">
        <v>200</v>
      </c>
      <c r="D156" s="6" t="s">
        <v>20</v>
      </c>
      <c r="E156" s="6" t="s">
        <v>15</v>
      </c>
      <c r="F156" s="92"/>
    </row>
    <row r="157" spans="1:6" s="1" customFormat="1" ht="31.5">
      <c r="A157" s="45" t="s">
        <v>739</v>
      </c>
      <c r="B157" s="107" t="s">
        <v>1001</v>
      </c>
      <c r="C157" s="6" t="s">
        <v>336</v>
      </c>
      <c r="D157" s="6" t="s">
        <v>20</v>
      </c>
      <c r="E157" s="6" t="s">
        <v>15</v>
      </c>
      <c r="F157" s="92">
        <v>3807</v>
      </c>
    </row>
    <row r="158" spans="1:6" s="1" customFormat="1" ht="26.25" customHeight="1">
      <c r="A158" s="51" t="s">
        <v>1003</v>
      </c>
      <c r="B158" s="106" t="s">
        <v>1002</v>
      </c>
      <c r="C158" s="2"/>
      <c r="D158" s="5"/>
      <c r="E158" s="5"/>
      <c r="F158" s="70">
        <f>F159+F161</f>
        <v>29821</v>
      </c>
    </row>
    <row r="159" spans="1:6" s="1" customFormat="1" ht="47.25">
      <c r="A159" s="45" t="s">
        <v>1004</v>
      </c>
      <c r="B159" s="107" t="s">
        <v>1005</v>
      </c>
      <c r="C159" s="3"/>
      <c r="D159" s="6"/>
      <c r="E159" s="6"/>
      <c r="F159" s="92">
        <f>F160</f>
        <v>22661</v>
      </c>
    </row>
    <row r="160" spans="1:6" s="1" customFormat="1" ht="47.25">
      <c r="A160" s="45" t="s">
        <v>1307</v>
      </c>
      <c r="B160" s="107" t="s">
        <v>1006</v>
      </c>
      <c r="C160" s="3">
        <v>600</v>
      </c>
      <c r="D160" s="6" t="s">
        <v>20</v>
      </c>
      <c r="E160" s="6" t="s">
        <v>9</v>
      </c>
      <c r="F160" s="92">
        <v>22661</v>
      </c>
    </row>
    <row r="161" spans="1:6" s="1" customFormat="1" ht="31.5">
      <c r="A161" s="45" t="s">
        <v>1007</v>
      </c>
      <c r="B161" s="107" t="s">
        <v>1008</v>
      </c>
      <c r="C161" s="3"/>
      <c r="D161" s="6"/>
      <c r="E161" s="6"/>
      <c r="F161" s="92">
        <f>F162+F163</f>
        <v>7160</v>
      </c>
    </row>
    <row r="162" spans="1:6" s="1" customFormat="1" ht="31.5">
      <c r="A162" s="45" t="s">
        <v>739</v>
      </c>
      <c r="B162" s="107" t="s">
        <v>1009</v>
      </c>
      <c r="C162" s="3">
        <v>600</v>
      </c>
      <c r="D162" s="6" t="s">
        <v>20</v>
      </c>
      <c r="E162" s="6" t="s">
        <v>9</v>
      </c>
      <c r="F162" s="92">
        <v>880</v>
      </c>
    </row>
    <row r="163" spans="1:6" s="1" customFormat="1" ht="47.25">
      <c r="A163" s="45" t="s">
        <v>1010</v>
      </c>
      <c r="B163" s="107" t="s">
        <v>1011</v>
      </c>
      <c r="C163" s="3">
        <v>500</v>
      </c>
      <c r="D163" s="6" t="s">
        <v>20</v>
      </c>
      <c r="E163" s="6" t="s">
        <v>9</v>
      </c>
      <c r="F163" s="92">
        <v>6280</v>
      </c>
    </row>
    <row r="164" spans="1:6" s="1" customFormat="1" ht="15.75" hidden="1">
      <c r="A164" s="167"/>
      <c r="B164" s="107"/>
      <c r="C164" s="3"/>
      <c r="D164" s="6"/>
      <c r="E164" s="6"/>
      <c r="F164" s="92"/>
    </row>
    <row r="165" spans="1:6" s="1" customFormat="1" ht="25.5" customHeight="1">
      <c r="A165" s="51" t="s">
        <v>640</v>
      </c>
      <c r="B165" s="106" t="s">
        <v>639</v>
      </c>
      <c r="C165" s="2"/>
      <c r="D165" s="5"/>
      <c r="E165" s="5"/>
      <c r="F165" s="70">
        <f>F169+F174+F177+F179+F182+F185+F166</f>
        <v>467505</v>
      </c>
    </row>
    <row r="166" spans="1:6" s="1" customFormat="1" ht="63">
      <c r="A166" s="46" t="s">
        <v>1095</v>
      </c>
      <c r="B166" s="107" t="s">
        <v>1098</v>
      </c>
      <c r="C166" s="2"/>
      <c r="D166" s="5"/>
      <c r="E166" s="5"/>
      <c r="F166" s="92">
        <f>F167+F168</f>
        <v>9196</v>
      </c>
    </row>
    <row r="167" spans="1:6" s="1" customFormat="1" ht="113.25" customHeight="1">
      <c r="A167" s="46" t="s">
        <v>1096</v>
      </c>
      <c r="B167" s="107" t="s">
        <v>1099</v>
      </c>
      <c r="C167" s="3">
        <v>100</v>
      </c>
      <c r="D167" s="6" t="s">
        <v>20</v>
      </c>
      <c r="E167" s="6" t="s">
        <v>9</v>
      </c>
      <c r="F167" s="92">
        <v>8455</v>
      </c>
    </row>
    <row r="168" spans="1:6" s="1" customFormat="1" ht="94.5">
      <c r="A168" s="46" t="s">
        <v>1097</v>
      </c>
      <c r="B168" s="107" t="s">
        <v>1099</v>
      </c>
      <c r="C168" s="3">
        <v>200</v>
      </c>
      <c r="D168" s="6" t="s">
        <v>20</v>
      </c>
      <c r="E168" s="6" t="s">
        <v>9</v>
      </c>
      <c r="F168" s="92">
        <v>741</v>
      </c>
    </row>
    <row r="169" spans="1:6" s="1" customFormat="1" ht="47.25">
      <c r="A169" s="125" t="s">
        <v>641</v>
      </c>
      <c r="B169" s="205" t="s">
        <v>642</v>
      </c>
      <c r="C169" s="206"/>
      <c r="D169" s="205"/>
      <c r="E169" s="206"/>
      <c r="F169" s="195">
        <f>F170+F171+F172+F173</f>
        <v>31125</v>
      </c>
    </row>
    <row r="170" spans="1:6" s="1" customFormat="1" ht="47.25">
      <c r="A170" s="125" t="s">
        <v>643</v>
      </c>
      <c r="B170" s="205" t="s">
        <v>644</v>
      </c>
      <c r="C170" s="206" t="s">
        <v>336</v>
      </c>
      <c r="D170" s="207" t="s">
        <v>20</v>
      </c>
      <c r="E170" s="206" t="s">
        <v>152</v>
      </c>
      <c r="F170" s="195">
        <v>2739</v>
      </c>
    </row>
    <row r="171" spans="1:6" s="1" customFormat="1" ht="78.75">
      <c r="A171" s="46" t="s">
        <v>83</v>
      </c>
      <c r="B171" s="205" t="s">
        <v>1100</v>
      </c>
      <c r="C171" s="206" t="s">
        <v>598</v>
      </c>
      <c r="D171" s="207" t="s">
        <v>21</v>
      </c>
      <c r="E171" s="206" t="s">
        <v>23</v>
      </c>
      <c r="F171" s="195">
        <v>24549</v>
      </c>
    </row>
    <row r="172" spans="1:6" s="1" customFormat="1" ht="47.25">
      <c r="A172" s="46" t="s">
        <v>1101</v>
      </c>
      <c r="B172" s="205" t="s">
        <v>1100</v>
      </c>
      <c r="C172" s="206" t="s">
        <v>17</v>
      </c>
      <c r="D172" s="207" t="s">
        <v>21</v>
      </c>
      <c r="E172" s="206" t="s">
        <v>23</v>
      </c>
      <c r="F172" s="195">
        <v>3673</v>
      </c>
    </row>
    <row r="173" spans="1:6" s="1" customFormat="1" ht="31.5">
      <c r="A173" s="46" t="s">
        <v>85</v>
      </c>
      <c r="B173" s="205" t="s">
        <v>1100</v>
      </c>
      <c r="C173" s="206" t="s">
        <v>494</v>
      </c>
      <c r="D173" s="207" t="s">
        <v>21</v>
      </c>
      <c r="E173" s="206" t="s">
        <v>23</v>
      </c>
      <c r="F173" s="195">
        <v>164</v>
      </c>
    </row>
    <row r="174" spans="1:6" s="1" customFormat="1" ht="31.5">
      <c r="A174" s="46" t="s">
        <v>1012</v>
      </c>
      <c r="B174" s="97" t="s">
        <v>1013</v>
      </c>
      <c r="C174" s="12"/>
      <c r="D174" s="12"/>
      <c r="E174" s="12"/>
      <c r="F174" s="92">
        <f>F175+F176</f>
        <v>66931</v>
      </c>
    </row>
    <row r="175" spans="1:6" s="1" customFormat="1" ht="47.25">
      <c r="A175" s="45" t="s">
        <v>1308</v>
      </c>
      <c r="B175" s="107" t="s">
        <v>1014</v>
      </c>
      <c r="C175" s="3">
        <v>600</v>
      </c>
      <c r="D175" s="6" t="s">
        <v>20</v>
      </c>
      <c r="E175" s="6" t="s">
        <v>15</v>
      </c>
      <c r="F175" s="92">
        <v>17061</v>
      </c>
    </row>
    <row r="176" spans="1:6" s="1" customFormat="1" ht="47.25">
      <c r="A176" s="45" t="s">
        <v>1307</v>
      </c>
      <c r="B176" s="107" t="s">
        <v>1015</v>
      </c>
      <c r="C176" s="3">
        <v>600</v>
      </c>
      <c r="D176" s="6" t="s">
        <v>20</v>
      </c>
      <c r="E176" s="6" t="s">
        <v>152</v>
      </c>
      <c r="F176" s="92">
        <v>49870</v>
      </c>
    </row>
    <row r="177" spans="1:6" s="1" customFormat="1" ht="19.5" customHeight="1">
      <c r="A177" s="45" t="s">
        <v>1016</v>
      </c>
      <c r="B177" s="107" t="s">
        <v>1017</v>
      </c>
      <c r="C177" s="3"/>
      <c r="D177" s="6"/>
      <c r="E177" s="6"/>
      <c r="F177" s="92">
        <f>F178</f>
        <v>500</v>
      </c>
    </row>
    <row r="178" spans="1:6" s="1" customFormat="1" ht="39" customHeight="1">
      <c r="A178" s="45" t="s">
        <v>1018</v>
      </c>
      <c r="B178" s="107" t="s">
        <v>1019</v>
      </c>
      <c r="C178" s="3">
        <v>300</v>
      </c>
      <c r="D178" s="6" t="s">
        <v>20</v>
      </c>
      <c r="E178" s="6" t="s">
        <v>9</v>
      </c>
      <c r="F178" s="92">
        <v>500</v>
      </c>
    </row>
    <row r="179" spans="1:6" s="1" customFormat="1" ht="24" customHeight="1">
      <c r="A179" s="45" t="s">
        <v>1020</v>
      </c>
      <c r="B179" s="107" t="s">
        <v>1021</v>
      </c>
      <c r="C179" s="3"/>
      <c r="D179" s="6"/>
      <c r="E179" s="6"/>
      <c r="F179" s="92">
        <f>F180+F181</f>
        <v>299188</v>
      </c>
    </row>
    <row r="180" spans="1:6" s="1" customFormat="1" ht="78.75">
      <c r="A180" s="45" t="s">
        <v>1022</v>
      </c>
      <c r="B180" s="107" t="s">
        <v>1023</v>
      </c>
      <c r="C180" s="3">
        <v>300</v>
      </c>
      <c r="D180" s="6" t="s">
        <v>20</v>
      </c>
      <c r="E180" s="6" t="s">
        <v>9</v>
      </c>
      <c r="F180" s="92">
        <v>152</v>
      </c>
    </row>
    <row r="181" spans="1:6" s="1" customFormat="1" ht="78.75">
      <c r="A181" s="45" t="s">
        <v>1024</v>
      </c>
      <c r="B181" s="107" t="s">
        <v>1025</v>
      </c>
      <c r="C181" s="3">
        <v>500</v>
      </c>
      <c r="D181" s="6" t="s">
        <v>20</v>
      </c>
      <c r="E181" s="6" t="s">
        <v>9</v>
      </c>
      <c r="F181" s="92">
        <v>299036</v>
      </c>
    </row>
    <row r="182" spans="1:6" s="1" customFormat="1" ht="20.25" customHeight="1">
      <c r="A182" s="45" t="s">
        <v>1026</v>
      </c>
      <c r="B182" s="107" t="s">
        <v>1027</v>
      </c>
      <c r="C182" s="3"/>
      <c r="D182" s="6"/>
      <c r="E182" s="6"/>
      <c r="F182" s="92">
        <f>F183+F184</f>
        <v>20280</v>
      </c>
    </row>
    <row r="183" spans="1:6" s="1" customFormat="1" ht="31.5" customHeight="1">
      <c r="A183" s="45" t="s">
        <v>1367</v>
      </c>
      <c r="B183" s="107" t="s">
        <v>1028</v>
      </c>
      <c r="C183" s="3">
        <v>200</v>
      </c>
      <c r="D183" s="6" t="s">
        <v>20</v>
      </c>
      <c r="E183" s="6" t="s">
        <v>9</v>
      </c>
      <c r="F183" s="92">
        <v>19859</v>
      </c>
    </row>
    <row r="184" spans="1:6" s="1" customFormat="1" ht="31.5">
      <c r="A184" s="45" t="s">
        <v>1309</v>
      </c>
      <c r="B184" s="107" t="s">
        <v>1028</v>
      </c>
      <c r="C184" s="3">
        <v>600</v>
      </c>
      <c r="D184" s="6" t="s">
        <v>20</v>
      </c>
      <c r="E184" s="6" t="s">
        <v>9</v>
      </c>
      <c r="F184" s="92">
        <v>421</v>
      </c>
    </row>
    <row r="185" spans="1:6" s="1" customFormat="1" ht="51" customHeight="1">
      <c r="A185" s="45" t="s">
        <v>1029</v>
      </c>
      <c r="B185" s="107" t="s">
        <v>1030</v>
      </c>
      <c r="C185" s="3"/>
      <c r="D185" s="6"/>
      <c r="E185" s="6"/>
      <c r="F185" s="92">
        <f>F186+F187+F188+F189+F190</f>
        <v>40285</v>
      </c>
    </row>
    <row r="186" spans="1:6" s="1" customFormat="1" ht="78.75">
      <c r="A186" s="45" t="s">
        <v>1310</v>
      </c>
      <c r="B186" s="107" t="s">
        <v>1031</v>
      </c>
      <c r="C186" s="3">
        <v>100</v>
      </c>
      <c r="D186" s="6" t="s">
        <v>20</v>
      </c>
      <c r="E186" s="6" t="s">
        <v>9</v>
      </c>
      <c r="F186" s="92">
        <v>23500</v>
      </c>
    </row>
    <row r="187" spans="1:6" s="1" customFormat="1" ht="47.25">
      <c r="A187" s="45" t="s">
        <v>1368</v>
      </c>
      <c r="B187" s="107" t="s">
        <v>1031</v>
      </c>
      <c r="C187" s="3">
        <v>200</v>
      </c>
      <c r="D187" s="6" t="s">
        <v>20</v>
      </c>
      <c r="E187" s="6" t="s">
        <v>9</v>
      </c>
      <c r="F187" s="92">
        <v>2746</v>
      </c>
    </row>
    <row r="188" spans="1:6" s="1" customFormat="1" ht="63">
      <c r="A188" s="45" t="s">
        <v>1311</v>
      </c>
      <c r="B188" s="107" t="s">
        <v>1031</v>
      </c>
      <c r="C188" s="3">
        <v>600</v>
      </c>
      <c r="D188" s="6" t="s">
        <v>20</v>
      </c>
      <c r="E188" s="6" t="s">
        <v>9</v>
      </c>
      <c r="F188" s="92">
        <v>12314</v>
      </c>
    </row>
    <row r="189" spans="1:6" s="1" customFormat="1" ht="31.5">
      <c r="A189" s="45" t="s">
        <v>1032</v>
      </c>
      <c r="B189" s="107" t="s">
        <v>1031</v>
      </c>
      <c r="C189" s="3">
        <v>800</v>
      </c>
      <c r="D189" s="6" t="s">
        <v>20</v>
      </c>
      <c r="E189" s="6" t="s">
        <v>9</v>
      </c>
      <c r="F189" s="92">
        <v>50</v>
      </c>
    </row>
    <row r="190" spans="1:6" s="1" customFormat="1" ht="78.75">
      <c r="A190" s="168" t="s">
        <v>1103</v>
      </c>
      <c r="B190" s="107" t="s">
        <v>1102</v>
      </c>
      <c r="C190" s="3">
        <v>100</v>
      </c>
      <c r="D190" s="6" t="s">
        <v>21</v>
      </c>
      <c r="E190" s="6" t="s">
        <v>23</v>
      </c>
      <c r="F190" s="92">
        <v>1675</v>
      </c>
    </row>
    <row r="191" spans="1:6" s="1" customFormat="1" ht="15.75" hidden="1">
      <c r="A191" s="45"/>
      <c r="B191" s="107"/>
      <c r="C191" s="3"/>
      <c r="D191" s="6"/>
      <c r="E191" s="6"/>
      <c r="F191" s="92"/>
    </row>
    <row r="192" spans="1:6" s="1" customFormat="1" ht="15.75" hidden="1">
      <c r="A192" s="45"/>
      <c r="B192" s="107"/>
      <c r="C192" s="3"/>
      <c r="D192" s="6"/>
      <c r="E192" s="6"/>
      <c r="F192" s="92"/>
    </row>
    <row r="193" spans="1:6" s="1" customFormat="1" ht="15.75" hidden="1">
      <c r="A193" s="45"/>
      <c r="B193" s="107"/>
      <c r="C193" s="3"/>
      <c r="D193" s="6"/>
      <c r="E193" s="6"/>
      <c r="F193" s="92"/>
    </row>
    <row r="194" spans="1:6" s="1" customFormat="1" ht="15.75" hidden="1">
      <c r="A194" s="45"/>
      <c r="B194" s="107"/>
      <c r="C194" s="3"/>
      <c r="D194" s="6"/>
      <c r="E194" s="6"/>
      <c r="F194" s="92"/>
    </row>
    <row r="195" spans="1:6" s="1" customFormat="1" ht="15.75" hidden="1">
      <c r="A195" s="45"/>
      <c r="B195" s="107"/>
      <c r="C195" s="3"/>
      <c r="D195" s="6"/>
      <c r="E195" s="6"/>
      <c r="F195" s="92"/>
    </row>
    <row r="196" spans="1:6" s="1" customFormat="1" ht="15.75" hidden="1">
      <c r="A196" s="45"/>
      <c r="B196" s="107"/>
      <c r="C196" s="3"/>
      <c r="D196" s="6"/>
      <c r="E196" s="6"/>
      <c r="F196" s="92"/>
    </row>
    <row r="197" spans="1:6" s="1" customFormat="1" ht="15.75" hidden="1">
      <c r="A197" s="45"/>
      <c r="B197" s="107"/>
      <c r="C197" s="3"/>
      <c r="D197" s="6"/>
      <c r="E197" s="6"/>
      <c r="F197" s="92"/>
    </row>
    <row r="198" spans="1:6" s="1" customFormat="1" ht="15.75" hidden="1">
      <c r="A198" s="45"/>
      <c r="B198" s="107"/>
      <c r="C198" s="3"/>
      <c r="D198" s="6"/>
      <c r="E198" s="6"/>
      <c r="F198" s="92"/>
    </row>
    <row r="199" spans="1:6" s="1" customFormat="1" ht="15.75" hidden="1">
      <c r="A199" s="45"/>
      <c r="B199" s="107"/>
      <c r="C199" s="3"/>
      <c r="D199" s="6"/>
      <c r="E199" s="6"/>
      <c r="F199" s="92"/>
    </row>
    <row r="200" spans="1:6" s="1" customFormat="1" ht="15.75" hidden="1">
      <c r="A200" s="45"/>
      <c r="B200" s="107"/>
      <c r="C200" s="3"/>
      <c r="D200" s="6"/>
      <c r="E200" s="6"/>
      <c r="F200" s="92"/>
    </row>
    <row r="201" spans="1:6" s="1" customFormat="1" ht="15.75" hidden="1">
      <c r="A201" s="45"/>
      <c r="B201" s="107"/>
      <c r="C201" s="3"/>
      <c r="D201" s="6"/>
      <c r="E201" s="6"/>
      <c r="F201" s="92"/>
    </row>
    <row r="202" spans="1:6" s="1" customFormat="1" ht="15.75" hidden="1">
      <c r="A202" s="45"/>
      <c r="B202" s="107"/>
      <c r="C202" s="3"/>
      <c r="D202" s="6"/>
      <c r="E202" s="6"/>
      <c r="F202" s="92"/>
    </row>
    <row r="203" spans="1:6" s="1" customFormat="1" ht="15.75" hidden="1">
      <c r="A203" s="45"/>
      <c r="B203" s="107"/>
      <c r="C203" s="3"/>
      <c r="D203" s="6"/>
      <c r="E203" s="6"/>
      <c r="F203" s="92"/>
    </row>
    <row r="204" spans="1:6" s="1" customFormat="1" ht="15.75" hidden="1">
      <c r="A204" s="45"/>
      <c r="B204" s="107"/>
      <c r="C204" s="3"/>
      <c r="D204" s="6"/>
      <c r="E204" s="6"/>
      <c r="F204" s="92"/>
    </row>
    <row r="205" spans="1:6" s="1" customFormat="1" ht="15.75" hidden="1">
      <c r="A205" s="45"/>
      <c r="B205" s="107"/>
      <c r="C205" s="3"/>
      <c r="D205" s="6"/>
      <c r="E205" s="6"/>
      <c r="F205" s="92"/>
    </row>
    <row r="206" spans="1:6" s="1" customFormat="1" ht="15.75" hidden="1">
      <c r="A206" s="45"/>
      <c r="B206" s="107"/>
      <c r="C206" s="3"/>
      <c r="D206" s="6"/>
      <c r="E206" s="6"/>
      <c r="F206" s="92"/>
    </row>
    <row r="207" spans="1:6" s="1" customFormat="1" ht="15.75" hidden="1">
      <c r="A207" s="45"/>
      <c r="B207" s="107"/>
      <c r="C207" s="3"/>
      <c r="D207" s="6"/>
      <c r="E207" s="6"/>
      <c r="F207" s="92"/>
    </row>
    <row r="208" spans="1:6" s="1" customFormat="1" ht="15.75" hidden="1">
      <c r="A208" s="45"/>
      <c r="B208" s="107"/>
      <c r="C208" s="3"/>
      <c r="D208" s="6"/>
      <c r="E208" s="6"/>
      <c r="F208" s="92"/>
    </row>
    <row r="209" spans="1:6" s="1" customFormat="1" ht="15.75" hidden="1">
      <c r="A209" s="45"/>
      <c r="B209" s="107"/>
      <c r="C209" s="3"/>
      <c r="D209" s="6"/>
      <c r="E209" s="6"/>
      <c r="F209" s="92"/>
    </row>
    <row r="210" spans="1:6" s="1" customFormat="1" ht="15.75" hidden="1">
      <c r="A210" s="167"/>
      <c r="B210" s="107"/>
      <c r="C210" s="3"/>
      <c r="D210" s="6"/>
      <c r="E210" s="6"/>
      <c r="F210" s="92"/>
    </row>
    <row r="211" spans="1:6" s="1" customFormat="1" ht="15.75" hidden="1">
      <c r="A211" s="45"/>
      <c r="B211" s="107"/>
      <c r="C211" s="3"/>
      <c r="D211" s="6"/>
      <c r="E211" s="6"/>
      <c r="F211" s="92"/>
    </row>
    <row r="212" spans="1:6" s="1" customFormat="1" ht="15.75" hidden="1">
      <c r="A212" s="45"/>
      <c r="B212" s="65"/>
      <c r="C212" s="6"/>
      <c r="D212" s="6"/>
      <c r="E212" s="6"/>
      <c r="F212" s="92"/>
    </row>
    <row r="213" spans="1:6" s="1" customFormat="1" ht="15.75" hidden="1">
      <c r="A213" s="46"/>
      <c r="B213" s="97"/>
      <c r="C213" s="12"/>
      <c r="D213" s="12"/>
      <c r="E213" s="12"/>
      <c r="F213" s="92"/>
    </row>
    <row r="214" spans="1:6" s="1" customFormat="1" ht="15.75" hidden="1">
      <c r="A214" s="46"/>
      <c r="B214" s="97"/>
      <c r="C214" s="12"/>
      <c r="D214" s="12"/>
      <c r="E214" s="12"/>
      <c r="F214" s="92"/>
    </row>
    <row r="215" spans="1:6" s="1" customFormat="1" ht="15.75" hidden="1">
      <c r="A215" s="46"/>
      <c r="B215" s="97"/>
      <c r="C215" s="12"/>
      <c r="D215" s="12"/>
      <c r="E215" s="12"/>
      <c r="F215" s="92"/>
    </row>
    <row r="216" spans="1:6" s="1" customFormat="1" ht="15.75" hidden="1">
      <c r="A216" s="45"/>
      <c r="B216" s="107"/>
      <c r="C216" s="3"/>
      <c r="D216" s="6"/>
      <c r="E216" s="6"/>
      <c r="F216" s="92"/>
    </row>
    <row r="217" spans="1:6" s="1" customFormat="1" ht="45.75" customHeight="1">
      <c r="A217" s="51" t="s">
        <v>1034</v>
      </c>
      <c r="B217" s="106" t="s">
        <v>1033</v>
      </c>
      <c r="C217" s="2"/>
      <c r="D217" s="5"/>
      <c r="E217" s="5"/>
      <c r="F217" s="70">
        <f>F218+F219+F220+F221</f>
        <v>170845</v>
      </c>
    </row>
    <row r="218" spans="1:6" s="1" customFormat="1" ht="63">
      <c r="A218" s="47" t="s">
        <v>1311</v>
      </c>
      <c r="B218" s="107" t="s">
        <v>1035</v>
      </c>
      <c r="C218" s="3">
        <v>600</v>
      </c>
      <c r="D218" s="6" t="s">
        <v>20</v>
      </c>
      <c r="E218" s="6" t="s">
        <v>20</v>
      </c>
      <c r="F218" s="92">
        <v>6563</v>
      </c>
    </row>
    <row r="219" spans="1:6" s="1" customFormat="1" ht="34.5" customHeight="1">
      <c r="A219" s="47" t="s">
        <v>1369</v>
      </c>
      <c r="B219" s="107" t="s">
        <v>1036</v>
      </c>
      <c r="C219" s="3">
        <v>200</v>
      </c>
      <c r="D219" s="6" t="s">
        <v>20</v>
      </c>
      <c r="E219" s="6" t="s">
        <v>20</v>
      </c>
      <c r="F219" s="92">
        <v>47500</v>
      </c>
    </row>
    <row r="220" spans="1:6" s="1" customFormat="1" ht="48.75" customHeight="1">
      <c r="A220" s="47" t="s">
        <v>1312</v>
      </c>
      <c r="B220" s="107" t="s">
        <v>1036</v>
      </c>
      <c r="C220" s="3">
        <v>600</v>
      </c>
      <c r="D220" s="6" t="s">
        <v>20</v>
      </c>
      <c r="E220" s="6" t="s">
        <v>20</v>
      </c>
      <c r="F220" s="92">
        <v>95617</v>
      </c>
    </row>
    <row r="221" spans="1:6" s="1" customFormat="1" ht="31.5">
      <c r="A221" s="47" t="s">
        <v>1037</v>
      </c>
      <c r="B221" s="107" t="s">
        <v>1038</v>
      </c>
      <c r="C221" s="3">
        <v>500</v>
      </c>
      <c r="D221" s="6" t="s">
        <v>20</v>
      </c>
      <c r="E221" s="6" t="s">
        <v>20</v>
      </c>
      <c r="F221" s="92">
        <v>21165</v>
      </c>
    </row>
    <row r="222" spans="1:6" s="1" customFormat="1" ht="15.75" hidden="1">
      <c r="A222" s="47"/>
      <c r="B222" s="107"/>
      <c r="C222" s="3"/>
      <c r="D222" s="6"/>
      <c r="E222" s="6"/>
      <c r="F222" s="92"/>
    </row>
    <row r="223" spans="1:6" s="1" customFormat="1" ht="15.75" hidden="1">
      <c r="A223" s="47"/>
      <c r="B223" s="107"/>
      <c r="C223" s="3"/>
      <c r="D223" s="6"/>
      <c r="E223" s="6"/>
      <c r="F223" s="92"/>
    </row>
    <row r="224" spans="1:6" s="1" customFormat="1" ht="15.75" hidden="1">
      <c r="A224" s="47"/>
      <c r="B224" s="107"/>
      <c r="C224" s="3"/>
      <c r="D224" s="6"/>
      <c r="E224" s="6"/>
      <c r="F224" s="92"/>
    </row>
    <row r="225" spans="1:6" s="1" customFormat="1" ht="15.75" hidden="1">
      <c r="A225" s="47"/>
      <c r="B225" s="107"/>
      <c r="C225" s="3"/>
      <c r="D225" s="6"/>
      <c r="E225" s="6"/>
      <c r="F225" s="92"/>
    </row>
    <row r="226" spans="1:6" s="1" customFormat="1" ht="15.75" hidden="1">
      <c r="A226" s="47"/>
      <c r="B226" s="107"/>
      <c r="C226" s="3"/>
      <c r="D226" s="6"/>
      <c r="E226" s="6"/>
      <c r="F226" s="92"/>
    </row>
    <row r="227" spans="1:6" s="1" customFormat="1" ht="15.75" hidden="1">
      <c r="A227" s="47"/>
      <c r="B227" s="107"/>
      <c r="C227" s="3"/>
      <c r="D227" s="6"/>
      <c r="E227" s="6"/>
      <c r="F227" s="92"/>
    </row>
    <row r="228" spans="1:6" s="1" customFormat="1" ht="15.75" hidden="1">
      <c r="A228" s="47"/>
      <c r="B228" s="107"/>
      <c r="C228" s="3"/>
      <c r="D228" s="6"/>
      <c r="E228" s="6"/>
      <c r="F228" s="92"/>
    </row>
    <row r="229" spans="1:6" s="1" customFormat="1" ht="15.75" hidden="1">
      <c r="A229" s="47"/>
      <c r="B229" s="107"/>
      <c r="C229" s="3"/>
      <c r="D229" s="6"/>
      <c r="E229" s="6"/>
      <c r="F229" s="92"/>
    </row>
    <row r="230" spans="1:6" s="1" customFormat="1" ht="15.75" hidden="1">
      <c r="A230" s="47"/>
      <c r="B230" s="107"/>
      <c r="C230" s="3"/>
      <c r="D230" s="6"/>
      <c r="E230" s="6"/>
      <c r="F230" s="92"/>
    </row>
    <row r="231" spans="1:6" s="1" customFormat="1" ht="15.75" hidden="1">
      <c r="A231" s="47"/>
      <c r="B231" s="107"/>
      <c r="C231" s="3"/>
      <c r="D231" s="6"/>
      <c r="E231" s="6"/>
      <c r="F231" s="92"/>
    </row>
    <row r="232" spans="1:6" s="1" customFormat="1" ht="15.75" hidden="1">
      <c r="A232" s="47"/>
      <c r="B232" s="107"/>
      <c r="C232" s="3"/>
      <c r="D232" s="6"/>
      <c r="E232" s="6"/>
      <c r="F232" s="92"/>
    </row>
    <row r="233" spans="1:6" s="1" customFormat="1" ht="15.75" hidden="1">
      <c r="A233" s="47"/>
      <c r="B233" s="107"/>
      <c r="C233" s="3"/>
      <c r="D233" s="6"/>
      <c r="E233" s="6"/>
      <c r="F233" s="92"/>
    </row>
    <row r="234" spans="1:6" s="1" customFormat="1" ht="15.75" hidden="1">
      <c r="A234" s="47"/>
      <c r="B234" s="107"/>
      <c r="C234" s="3"/>
      <c r="D234" s="6"/>
      <c r="E234" s="6"/>
      <c r="F234" s="92"/>
    </row>
    <row r="235" spans="1:6" s="1" customFormat="1" ht="15.75" hidden="1">
      <c r="A235" s="47"/>
      <c r="B235" s="107"/>
      <c r="C235" s="3"/>
      <c r="D235" s="6"/>
      <c r="E235" s="6"/>
      <c r="F235" s="92"/>
    </row>
    <row r="236" spans="1:6" s="1" customFormat="1" ht="15.75" hidden="1">
      <c r="A236" s="47"/>
      <c r="B236" s="107"/>
      <c r="C236" s="3"/>
      <c r="D236" s="6"/>
      <c r="E236" s="6"/>
      <c r="F236" s="92"/>
    </row>
    <row r="237" spans="1:6" s="1" customFormat="1" ht="15.75" hidden="1">
      <c r="A237" s="47"/>
      <c r="B237" s="107"/>
      <c r="C237" s="3"/>
      <c r="D237" s="6"/>
      <c r="E237" s="6"/>
      <c r="F237" s="92"/>
    </row>
    <row r="238" spans="1:6" s="1" customFormat="1" ht="15.75" hidden="1">
      <c r="A238" s="47"/>
      <c r="B238" s="107"/>
      <c r="C238" s="3"/>
      <c r="D238" s="6"/>
      <c r="E238" s="6"/>
      <c r="F238" s="92"/>
    </row>
    <row r="239" spans="1:6" s="1" customFormat="1" ht="15.75" hidden="1">
      <c r="A239" s="47"/>
      <c r="B239" s="107"/>
      <c r="C239" s="3"/>
      <c r="D239" s="6"/>
      <c r="E239" s="6"/>
      <c r="F239" s="92"/>
    </row>
    <row r="240" spans="1:6" s="1" customFormat="1" ht="15.75" hidden="1">
      <c r="A240" s="47"/>
      <c r="B240" s="107"/>
      <c r="C240" s="3"/>
      <c r="D240" s="6"/>
      <c r="E240" s="6"/>
      <c r="F240" s="92"/>
    </row>
    <row r="241" spans="1:6" s="1" customFormat="1" ht="15.75" hidden="1">
      <c r="A241" s="47"/>
      <c r="B241" s="107"/>
      <c r="C241" s="3"/>
      <c r="D241" s="6"/>
      <c r="E241" s="6"/>
      <c r="F241" s="92"/>
    </row>
    <row r="242" spans="1:6" s="1" customFormat="1" ht="15.75" hidden="1">
      <c r="A242" s="47"/>
      <c r="B242" s="107"/>
      <c r="C242" s="3"/>
      <c r="D242" s="6"/>
      <c r="E242" s="6"/>
      <c r="F242" s="92"/>
    </row>
    <row r="243" spans="1:6" s="1" customFormat="1" ht="15.75" hidden="1">
      <c r="A243" s="47"/>
      <c r="B243" s="107"/>
      <c r="C243" s="3"/>
      <c r="D243" s="6"/>
      <c r="E243" s="6"/>
      <c r="F243" s="92"/>
    </row>
    <row r="244" spans="1:6" s="1" customFormat="1" ht="15.75" hidden="1">
      <c r="A244" s="47"/>
      <c r="B244" s="107"/>
      <c r="C244" s="3"/>
      <c r="D244" s="6"/>
      <c r="E244" s="6"/>
      <c r="F244" s="92"/>
    </row>
    <row r="245" spans="1:6" s="1" customFormat="1" ht="15.75" hidden="1">
      <c r="A245" s="47"/>
      <c r="B245" s="107"/>
      <c r="C245" s="3"/>
      <c r="D245" s="6"/>
      <c r="E245" s="6"/>
      <c r="F245" s="92"/>
    </row>
    <row r="246" spans="1:6" s="1" customFormat="1" ht="15.75" hidden="1">
      <c r="A246" s="47"/>
      <c r="B246" s="107"/>
      <c r="C246" s="3"/>
      <c r="D246" s="6"/>
      <c r="E246" s="6"/>
      <c r="F246" s="92"/>
    </row>
    <row r="247" spans="1:6" s="1" customFormat="1" ht="15.75" hidden="1">
      <c r="A247" s="47"/>
      <c r="B247" s="107"/>
      <c r="C247" s="3"/>
      <c r="D247" s="6"/>
      <c r="E247" s="6"/>
      <c r="F247" s="92"/>
    </row>
    <row r="248" spans="1:6" s="1" customFormat="1" ht="15.75" hidden="1">
      <c r="A248" s="47"/>
      <c r="B248" s="107"/>
      <c r="C248" s="3"/>
      <c r="D248" s="6"/>
      <c r="E248" s="6"/>
      <c r="F248" s="92"/>
    </row>
    <row r="249" spans="1:6" s="1" customFormat="1" ht="15.75" hidden="1">
      <c r="A249" s="47"/>
      <c r="B249" s="107"/>
      <c r="C249" s="3"/>
      <c r="D249" s="6"/>
      <c r="E249" s="6"/>
      <c r="F249" s="92"/>
    </row>
    <row r="250" spans="1:6" s="1" customFormat="1" ht="15.75" hidden="1">
      <c r="A250" s="136"/>
      <c r="B250" s="107"/>
      <c r="C250" s="3"/>
      <c r="D250" s="6"/>
      <c r="E250" s="6"/>
      <c r="F250" s="92"/>
    </row>
    <row r="251" spans="1:6" s="1" customFormat="1" ht="15.75" hidden="1">
      <c r="A251" s="136"/>
      <c r="B251" s="107"/>
      <c r="C251" s="3"/>
      <c r="D251" s="6"/>
      <c r="E251" s="6"/>
      <c r="F251" s="92"/>
    </row>
    <row r="252" spans="1:6" s="1" customFormat="1" ht="15.75" hidden="1">
      <c r="A252" s="47"/>
      <c r="B252" s="107"/>
      <c r="C252" s="3"/>
      <c r="D252" s="6"/>
      <c r="E252" s="6"/>
      <c r="F252" s="92"/>
    </row>
    <row r="253" spans="1:6" s="1" customFormat="1" ht="35.25" customHeight="1">
      <c r="A253" s="48" t="s">
        <v>29</v>
      </c>
      <c r="B253" s="63" t="s">
        <v>511</v>
      </c>
      <c r="C253" s="14"/>
      <c r="D253" s="14"/>
      <c r="E253" s="14"/>
      <c r="F253" s="73">
        <f>F254+F257+F260+F285+F306+F309+F319+F328+F331+F353+F371+F381</f>
        <v>9644230</v>
      </c>
    </row>
    <row r="254" spans="1:6" s="1" customFormat="1" ht="39" customHeight="1">
      <c r="A254" s="48" t="s">
        <v>843</v>
      </c>
      <c r="B254" s="63" t="s">
        <v>842</v>
      </c>
      <c r="C254" s="14"/>
      <c r="D254" s="14"/>
      <c r="E254" s="14"/>
      <c r="F254" s="73">
        <f>F255</f>
        <v>187</v>
      </c>
    </row>
    <row r="255" spans="1:6" s="1" customFormat="1" ht="52.5" customHeight="1">
      <c r="A255" s="32" t="s">
        <v>1313</v>
      </c>
      <c r="B255" s="97" t="s">
        <v>844</v>
      </c>
      <c r="C255" s="12"/>
      <c r="D255" s="12"/>
      <c r="E255" s="12"/>
      <c r="F255" s="91">
        <v>187</v>
      </c>
    </row>
    <row r="256" spans="1:6" s="1" customFormat="1" ht="63">
      <c r="A256" s="32" t="s">
        <v>845</v>
      </c>
      <c r="B256" s="97" t="s">
        <v>844</v>
      </c>
      <c r="C256" s="12">
        <v>200</v>
      </c>
      <c r="D256" s="12" t="s">
        <v>9</v>
      </c>
      <c r="E256" s="12" t="s">
        <v>9</v>
      </c>
      <c r="F256" s="91">
        <v>187</v>
      </c>
    </row>
    <row r="257" spans="1:6" s="1" customFormat="1" ht="47.25" hidden="1">
      <c r="A257" s="48" t="s">
        <v>30</v>
      </c>
      <c r="B257" s="63" t="s">
        <v>6</v>
      </c>
      <c r="C257" s="14"/>
      <c r="D257" s="14"/>
      <c r="E257" s="14"/>
      <c r="F257" s="73">
        <f>F258+F259</f>
        <v>0</v>
      </c>
    </row>
    <row r="258" spans="1:6" s="1" customFormat="1" ht="84.75" customHeight="1" hidden="1">
      <c r="A258" s="43"/>
      <c r="B258" s="97"/>
      <c r="C258" s="13"/>
      <c r="D258" s="13"/>
      <c r="E258" s="13"/>
      <c r="F258" s="92"/>
    </row>
    <row r="259" spans="1:6" s="1" customFormat="1" ht="15.75" hidden="1">
      <c r="A259" s="43"/>
      <c r="B259" s="97"/>
      <c r="C259" s="13"/>
      <c r="D259" s="13"/>
      <c r="E259" s="13"/>
      <c r="F259" s="91"/>
    </row>
    <row r="260" spans="1:6" s="1" customFormat="1" ht="51.75" customHeight="1">
      <c r="A260" s="48" t="s">
        <v>513</v>
      </c>
      <c r="B260" s="63" t="s">
        <v>512</v>
      </c>
      <c r="C260" s="14"/>
      <c r="D260" s="14"/>
      <c r="E260" s="14"/>
      <c r="F260" s="73">
        <f>F282+F261+F263++F267+F270+F276+F278+F280</f>
        <v>552820</v>
      </c>
    </row>
    <row r="261" spans="1:6" s="1" customFormat="1" ht="24" customHeight="1">
      <c r="A261" s="32" t="s">
        <v>846</v>
      </c>
      <c r="B261" s="97" t="s">
        <v>847</v>
      </c>
      <c r="C261" s="12"/>
      <c r="D261" s="12"/>
      <c r="E261" s="12"/>
      <c r="F261" s="91">
        <v>245553</v>
      </c>
    </row>
    <row r="262" spans="1:6" s="1" customFormat="1" ht="51.75" customHeight="1">
      <c r="A262" s="32" t="s">
        <v>849</v>
      </c>
      <c r="B262" s="97" t="s">
        <v>850</v>
      </c>
      <c r="C262" s="12">
        <v>600</v>
      </c>
      <c r="D262" s="12" t="s">
        <v>9</v>
      </c>
      <c r="E262" s="12" t="s">
        <v>21</v>
      </c>
      <c r="F262" s="91">
        <v>245553</v>
      </c>
    </row>
    <row r="263" spans="1:6" s="1" customFormat="1" ht="63">
      <c r="A263" s="32" t="s">
        <v>851</v>
      </c>
      <c r="B263" s="97" t="s">
        <v>852</v>
      </c>
      <c r="C263" s="12"/>
      <c r="D263" s="12"/>
      <c r="E263" s="12"/>
      <c r="F263" s="91">
        <f>F264+F265+F266</f>
        <v>36691</v>
      </c>
    </row>
    <row r="264" spans="1:6" s="1" customFormat="1" ht="78.75">
      <c r="A264" s="32" t="s">
        <v>1314</v>
      </c>
      <c r="B264" s="97" t="s">
        <v>853</v>
      </c>
      <c r="C264" s="12">
        <v>200</v>
      </c>
      <c r="D264" s="12" t="s">
        <v>9</v>
      </c>
      <c r="E264" s="12" t="s">
        <v>21</v>
      </c>
      <c r="F264" s="91">
        <v>1000</v>
      </c>
    </row>
    <row r="265" spans="1:6" s="1" customFormat="1" ht="78.75">
      <c r="A265" s="32" t="s">
        <v>1314</v>
      </c>
      <c r="B265" s="97" t="s">
        <v>853</v>
      </c>
      <c r="C265" s="12">
        <v>200</v>
      </c>
      <c r="D265" s="12" t="s">
        <v>9</v>
      </c>
      <c r="E265" s="12" t="s">
        <v>15</v>
      </c>
      <c r="F265" s="91">
        <v>24536</v>
      </c>
    </row>
    <row r="266" spans="1:6" s="1" customFormat="1" ht="78.75">
      <c r="A266" s="32" t="s">
        <v>1315</v>
      </c>
      <c r="B266" s="97" t="s">
        <v>853</v>
      </c>
      <c r="C266" s="12">
        <v>600</v>
      </c>
      <c r="D266" s="12" t="s">
        <v>9</v>
      </c>
      <c r="E266" s="12" t="s">
        <v>21</v>
      </c>
      <c r="F266" s="91">
        <v>11155</v>
      </c>
    </row>
    <row r="267" spans="1:6" s="1" customFormat="1" ht="51.75" customHeight="1">
      <c r="A267" s="32" t="s">
        <v>854</v>
      </c>
      <c r="B267" s="97" t="s">
        <v>855</v>
      </c>
      <c r="C267" s="12"/>
      <c r="D267" s="12"/>
      <c r="E267" s="12"/>
      <c r="F267" s="91">
        <f>F268+F269</f>
        <v>41025</v>
      </c>
    </row>
    <row r="268" spans="1:6" s="1" customFormat="1" ht="63">
      <c r="A268" s="32" t="s">
        <v>856</v>
      </c>
      <c r="B268" s="97" t="s">
        <v>857</v>
      </c>
      <c r="C268" s="12" t="s">
        <v>17</v>
      </c>
      <c r="D268" s="12" t="s">
        <v>9</v>
      </c>
      <c r="E268" s="12" t="s">
        <v>21</v>
      </c>
      <c r="F268" s="91">
        <v>30205</v>
      </c>
    </row>
    <row r="269" spans="1:6" s="1" customFormat="1" ht="126">
      <c r="A269" s="32" t="s">
        <v>858</v>
      </c>
      <c r="B269" s="97" t="s">
        <v>859</v>
      </c>
      <c r="C269" s="12" t="s">
        <v>17</v>
      </c>
      <c r="D269" s="12" t="s">
        <v>9</v>
      </c>
      <c r="E269" s="12" t="s">
        <v>21</v>
      </c>
      <c r="F269" s="91">
        <v>10820</v>
      </c>
    </row>
    <row r="270" spans="1:6" s="1" customFormat="1" ht="51.75" customHeight="1">
      <c r="A270" s="32" t="s">
        <v>860</v>
      </c>
      <c r="B270" s="97" t="s">
        <v>861</v>
      </c>
      <c r="C270" s="12"/>
      <c r="D270" s="12"/>
      <c r="E270" s="12"/>
      <c r="F270" s="91">
        <f>F271+F272+F273+F274+F275</f>
        <v>65559</v>
      </c>
    </row>
    <row r="271" spans="1:6" s="1" customFormat="1" ht="47.25">
      <c r="A271" s="32" t="s">
        <v>862</v>
      </c>
      <c r="B271" s="97" t="s">
        <v>863</v>
      </c>
      <c r="C271" s="12">
        <v>600</v>
      </c>
      <c r="D271" s="12" t="s">
        <v>9</v>
      </c>
      <c r="E271" s="12" t="s">
        <v>21</v>
      </c>
      <c r="F271" s="91">
        <v>6703</v>
      </c>
    </row>
    <row r="272" spans="1:6" s="1" customFormat="1" ht="63">
      <c r="A272" s="32" t="s">
        <v>864</v>
      </c>
      <c r="B272" s="97" t="s">
        <v>865</v>
      </c>
      <c r="C272" s="12">
        <v>200</v>
      </c>
      <c r="D272" s="12" t="s">
        <v>9</v>
      </c>
      <c r="E272" s="12" t="s">
        <v>21</v>
      </c>
      <c r="F272" s="91">
        <v>4048</v>
      </c>
    </row>
    <row r="273" spans="1:6" s="1" customFormat="1" ht="63">
      <c r="A273" s="32" t="s">
        <v>866</v>
      </c>
      <c r="B273" s="97" t="s">
        <v>867</v>
      </c>
      <c r="C273" s="12">
        <v>600</v>
      </c>
      <c r="D273" s="12" t="s">
        <v>9</v>
      </c>
      <c r="E273" s="12" t="s">
        <v>9</v>
      </c>
      <c r="F273" s="91">
        <v>45645</v>
      </c>
    </row>
    <row r="274" spans="1:6" s="1" customFormat="1" ht="63">
      <c r="A274" s="32" t="s">
        <v>866</v>
      </c>
      <c r="B274" s="97" t="s">
        <v>865</v>
      </c>
      <c r="C274" s="12">
        <v>600</v>
      </c>
      <c r="D274" s="12" t="s">
        <v>9</v>
      </c>
      <c r="E274" s="12" t="s">
        <v>9</v>
      </c>
      <c r="F274" s="91">
        <v>5393</v>
      </c>
    </row>
    <row r="275" spans="1:6" s="1" customFormat="1" ht="63">
      <c r="A275" s="32" t="s">
        <v>866</v>
      </c>
      <c r="B275" s="97" t="s">
        <v>868</v>
      </c>
      <c r="C275" s="12">
        <v>600</v>
      </c>
      <c r="D275" s="12" t="s">
        <v>9</v>
      </c>
      <c r="E275" s="12" t="s">
        <v>9</v>
      </c>
      <c r="F275" s="91">
        <v>3770</v>
      </c>
    </row>
    <row r="276" spans="1:6" s="1" customFormat="1" ht="31.5">
      <c r="A276" s="32" t="s">
        <v>869</v>
      </c>
      <c r="B276" s="97" t="s">
        <v>870</v>
      </c>
      <c r="C276" s="12"/>
      <c r="D276" s="12"/>
      <c r="E276" s="12"/>
      <c r="F276" s="91">
        <f>F277</f>
        <v>17014</v>
      </c>
    </row>
    <row r="277" spans="1:6" s="1" customFormat="1" ht="36.75" customHeight="1">
      <c r="A277" s="32" t="s">
        <v>871</v>
      </c>
      <c r="B277" s="97" t="s">
        <v>872</v>
      </c>
      <c r="C277" s="12">
        <v>300</v>
      </c>
      <c r="D277" s="12" t="s">
        <v>9</v>
      </c>
      <c r="E277" s="12" t="s">
        <v>138</v>
      </c>
      <c r="F277" s="91">
        <v>17014</v>
      </c>
    </row>
    <row r="278" spans="1:6" s="1" customFormat="1" ht="21.75" customHeight="1">
      <c r="A278" s="32" t="s">
        <v>873</v>
      </c>
      <c r="B278" s="97" t="s">
        <v>874</v>
      </c>
      <c r="C278" s="12"/>
      <c r="D278" s="12"/>
      <c r="E278" s="12"/>
      <c r="F278" s="91">
        <f>F279</f>
        <v>31978</v>
      </c>
    </row>
    <row r="279" spans="1:6" s="1" customFormat="1" ht="51.75" customHeight="1">
      <c r="A279" s="32" t="s">
        <v>875</v>
      </c>
      <c r="B279" s="97" t="s">
        <v>876</v>
      </c>
      <c r="C279" s="12">
        <v>600</v>
      </c>
      <c r="D279" s="12" t="s">
        <v>9</v>
      </c>
      <c r="E279" s="12" t="s">
        <v>138</v>
      </c>
      <c r="F279" s="91">
        <v>31978</v>
      </c>
    </row>
    <row r="280" spans="1:6" s="1" customFormat="1" ht="34.5" customHeight="1">
      <c r="A280" s="32" t="s">
        <v>1280</v>
      </c>
      <c r="B280" s="86" t="s">
        <v>1282</v>
      </c>
      <c r="C280" s="12"/>
      <c r="D280" s="12"/>
      <c r="E280" s="12"/>
      <c r="F280" s="91">
        <f>F281</f>
        <v>50000</v>
      </c>
    </row>
    <row r="281" spans="1:6" s="1" customFormat="1" ht="51.75" customHeight="1">
      <c r="A281" s="32" t="s">
        <v>1281</v>
      </c>
      <c r="B281" s="97" t="s">
        <v>1283</v>
      </c>
      <c r="C281" s="12" t="s">
        <v>336</v>
      </c>
      <c r="D281" s="12" t="s">
        <v>9</v>
      </c>
      <c r="E281" s="12" t="s">
        <v>21</v>
      </c>
      <c r="F281" s="91">
        <v>50000</v>
      </c>
    </row>
    <row r="282" spans="1:6" s="1" customFormat="1" ht="31.5">
      <c r="A282" s="45" t="s">
        <v>514</v>
      </c>
      <c r="B282" s="86" t="s">
        <v>515</v>
      </c>
      <c r="C282" s="10"/>
      <c r="D282" s="11"/>
      <c r="E282" s="11"/>
      <c r="F282" s="90">
        <f>F283+F284</f>
        <v>65000</v>
      </c>
    </row>
    <row r="283" spans="1:6" s="1" customFormat="1" ht="47.25">
      <c r="A283" s="45" t="s">
        <v>516</v>
      </c>
      <c r="B283" s="86" t="s">
        <v>517</v>
      </c>
      <c r="C283" s="10">
        <v>600</v>
      </c>
      <c r="D283" s="11" t="s">
        <v>9</v>
      </c>
      <c r="E283" s="11" t="s">
        <v>21</v>
      </c>
      <c r="F283" s="90">
        <v>10000</v>
      </c>
    </row>
    <row r="284" spans="1:6" s="1" customFormat="1" ht="63">
      <c r="A284" s="45" t="s">
        <v>500</v>
      </c>
      <c r="B284" s="86" t="s">
        <v>1284</v>
      </c>
      <c r="C284" s="10">
        <v>400</v>
      </c>
      <c r="D284" s="11" t="s">
        <v>9</v>
      </c>
      <c r="E284" s="11" t="s">
        <v>21</v>
      </c>
      <c r="F284" s="90">
        <v>55000</v>
      </c>
    </row>
    <row r="285" spans="1:6" s="1" customFormat="1" ht="24.75" customHeight="1">
      <c r="A285" s="48" t="s">
        <v>519</v>
      </c>
      <c r="B285" s="63" t="s">
        <v>518</v>
      </c>
      <c r="C285" s="14"/>
      <c r="D285" s="14"/>
      <c r="E285" s="14"/>
      <c r="F285" s="73">
        <f>F295+F286+F288+F290+F298</f>
        <v>93997</v>
      </c>
    </row>
    <row r="286" spans="1:6" s="1" customFormat="1" ht="35.25" customHeight="1">
      <c r="A286" s="32" t="s">
        <v>877</v>
      </c>
      <c r="B286" s="97" t="s">
        <v>878</v>
      </c>
      <c r="C286" s="12"/>
      <c r="D286" s="12"/>
      <c r="E286" s="12"/>
      <c r="F286" s="91">
        <f>F287</f>
        <v>3597</v>
      </c>
    </row>
    <row r="287" spans="1:6" s="1" customFormat="1" ht="64.5" customHeight="1">
      <c r="A287" s="32" t="s">
        <v>879</v>
      </c>
      <c r="B287" s="97" t="s">
        <v>880</v>
      </c>
      <c r="C287" s="12">
        <v>600</v>
      </c>
      <c r="D287" s="12" t="s">
        <v>9</v>
      </c>
      <c r="E287" s="12" t="s">
        <v>21</v>
      </c>
      <c r="F287" s="91">
        <v>3597</v>
      </c>
    </row>
    <row r="288" spans="1:6" s="1" customFormat="1" ht="31.5">
      <c r="A288" s="32" t="s">
        <v>881</v>
      </c>
      <c r="B288" s="97" t="s">
        <v>882</v>
      </c>
      <c r="C288" s="12"/>
      <c r="D288" s="12"/>
      <c r="E288" s="12"/>
      <c r="F288" s="91">
        <f>F289</f>
        <v>12470</v>
      </c>
    </row>
    <row r="289" spans="1:6" s="1" customFormat="1" ht="47.25">
      <c r="A289" s="32" t="s">
        <v>883</v>
      </c>
      <c r="B289" s="97" t="s">
        <v>884</v>
      </c>
      <c r="C289" s="12">
        <v>600</v>
      </c>
      <c r="D289" s="12" t="s">
        <v>9</v>
      </c>
      <c r="E289" s="12" t="s">
        <v>21</v>
      </c>
      <c r="F289" s="91">
        <v>12470</v>
      </c>
    </row>
    <row r="290" spans="1:6" s="1" customFormat="1" ht="31.5">
      <c r="A290" s="32" t="s">
        <v>885</v>
      </c>
      <c r="B290" s="97" t="s">
        <v>886</v>
      </c>
      <c r="C290" s="12"/>
      <c r="D290" s="12"/>
      <c r="E290" s="12"/>
      <c r="F290" s="91">
        <f>F294</f>
        <v>4293</v>
      </c>
    </row>
    <row r="291" spans="1:6" s="1" customFormat="1" ht="63" hidden="1">
      <c r="A291" s="32" t="s">
        <v>520</v>
      </c>
      <c r="B291" s="97" t="s">
        <v>521</v>
      </c>
      <c r="C291" s="12"/>
      <c r="D291" s="12" t="s">
        <v>9</v>
      </c>
      <c r="E291" s="12" t="s">
        <v>21</v>
      </c>
      <c r="F291" s="91">
        <v>0</v>
      </c>
    </row>
    <row r="292" spans="1:6" s="1" customFormat="1" ht="47.25" hidden="1">
      <c r="A292" s="32" t="s">
        <v>887</v>
      </c>
      <c r="B292" s="97" t="s">
        <v>888</v>
      </c>
      <c r="C292" s="12" t="s">
        <v>848</v>
      </c>
      <c r="D292" s="12" t="s">
        <v>9</v>
      </c>
      <c r="E292" s="12" t="s">
        <v>21</v>
      </c>
      <c r="F292" s="91"/>
    </row>
    <row r="293" spans="1:6" s="1" customFormat="1" ht="47.25" hidden="1">
      <c r="A293" s="32" t="s">
        <v>889</v>
      </c>
      <c r="B293" s="97" t="s">
        <v>890</v>
      </c>
      <c r="C293" s="12" t="s">
        <v>848</v>
      </c>
      <c r="D293" s="12" t="s">
        <v>9</v>
      </c>
      <c r="E293" s="12" t="s">
        <v>21</v>
      </c>
      <c r="F293" s="91"/>
    </row>
    <row r="294" spans="1:6" s="1" customFormat="1" ht="47.25">
      <c r="A294" s="32" t="s">
        <v>891</v>
      </c>
      <c r="B294" s="97" t="s">
        <v>892</v>
      </c>
      <c r="C294" s="12">
        <v>600</v>
      </c>
      <c r="D294" s="12" t="s">
        <v>9</v>
      </c>
      <c r="E294" s="12" t="s">
        <v>21</v>
      </c>
      <c r="F294" s="91">
        <v>4293</v>
      </c>
    </row>
    <row r="295" spans="1:6" s="1" customFormat="1" ht="31.5">
      <c r="A295" s="85" t="s">
        <v>90</v>
      </c>
      <c r="B295" s="79" t="s">
        <v>893</v>
      </c>
      <c r="C295" s="10"/>
      <c r="D295" s="11"/>
      <c r="E295" s="11"/>
      <c r="F295" s="90">
        <v>43637</v>
      </c>
    </row>
    <row r="296" spans="1:6" s="1" customFormat="1" ht="47.25">
      <c r="A296" s="45" t="s">
        <v>894</v>
      </c>
      <c r="B296" s="79" t="s">
        <v>895</v>
      </c>
      <c r="C296" s="10">
        <v>200</v>
      </c>
      <c r="D296" s="11" t="s">
        <v>9</v>
      </c>
      <c r="E296" s="11" t="s">
        <v>9</v>
      </c>
      <c r="F296" s="90">
        <v>20054</v>
      </c>
    </row>
    <row r="297" spans="1:6" s="1" customFormat="1" ht="47.25">
      <c r="A297" s="43" t="s">
        <v>387</v>
      </c>
      <c r="B297" s="97" t="s">
        <v>895</v>
      </c>
      <c r="C297" s="13">
        <v>600</v>
      </c>
      <c r="D297" s="13" t="s">
        <v>9</v>
      </c>
      <c r="E297" s="13" t="s">
        <v>21</v>
      </c>
      <c r="F297" s="92">
        <v>23583</v>
      </c>
    </row>
    <row r="298" spans="1:6" s="1" customFormat="1" ht="63">
      <c r="A298" s="43" t="s">
        <v>520</v>
      </c>
      <c r="B298" s="97" t="s">
        <v>521</v>
      </c>
      <c r="C298" s="13"/>
      <c r="D298" s="13"/>
      <c r="E298" s="13"/>
      <c r="F298" s="92">
        <v>30000</v>
      </c>
    </row>
    <row r="299" spans="1:6" s="1" customFormat="1" ht="78.75">
      <c r="A299" s="43" t="s">
        <v>522</v>
      </c>
      <c r="B299" s="97" t="s">
        <v>523</v>
      </c>
      <c r="C299" s="13">
        <v>400</v>
      </c>
      <c r="D299" s="13" t="s">
        <v>9</v>
      </c>
      <c r="E299" s="13" t="s">
        <v>21</v>
      </c>
      <c r="F299" s="92">
        <v>30000</v>
      </c>
    </row>
    <row r="300" spans="1:6" s="1" customFormat="1" ht="15.75" hidden="1">
      <c r="A300" s="31"/>
      <c r="B300" s="79"/>
      <c r="C300" s="10"/>
      <c r="D300" s="11"/>
      <c r="E300" s="11"/>
      <c r="F300" s="92"/>
    </row>
    <row r="301" spans="1:6" s="1" customFormat="1" ht="15.75" hidden="1">
      <c r="A301" s="31"/>
      <c r="B301" s="79"/>
      <c r="C301" s="10"/>
      <c r="D301" s="11"/>
      <c r="E301" s="11"/>
      <c r="F301" s="92"/>
    </row>
    <row r="302" spans="1:6" s="1" customFormat="1" ht="15.75" hidden="1">
      <c r="A302" s="43"/>
      <c r="B302" s="97"/>
      <c r="C302" s="13"/>
      <c r="D302" s="13"/>
      <c r="E302" s="13"/>
      <c r="F302" s="92"/>
    </row>
    <row r="303" spans="1:6" s="1" customFormat="1" ht="104.25" customHeight="1" hidden="1">
      <c r="A303" s="43"/>
      <c r="B303" s="97"/>
      <c r="C303" s="13"/>
      <c r="D303" s="13"/>
      <c r="E303" s="13"/>
      <c r="F303" s="92"/>
    </row>
    <row r="304" spans="1:6" s="1" customFormat="1" ht="15.75" hidden="1">
      <c r="A304" s="43"/>
      <c r="B304" s="97"/>
      <c r="C304" s="13"/>
      <c r="D304" s="13"/>
      <c r="E304" s="13"/>
      <c r="F304" s="92"/>
    </row>
    <row r="305" spans="1:6" s="1" customFormat="1" ht="15.75" hidden="1">
      <c r="A305" s="126"/>
      <c r="B305" s="97"/>
      <c r="C305" s="13"/>
      <c r="D305" s="13"/>
      <c r="E305" s="13"/>
      <c r="F305" s="92"/>
    </row>
    <row r="306" spans="1:6" s="1" customFormat="1" ht="20.25" customHeight="1">
      <c r="A306" s="48" t="s">
        <v>897</v>
      </c>
      <c r="B306" s="63" t="s">
        <v>896</v>
      </c>
      <c r="C306" s="14"/>
      <c r="D306" s="14"/>
      <c r="E306" s="14"/>
      <c r="F306" s="73">
        <f>SUM(F308)</f>
        <v>21865</v>
      </c>
    </row>
    <row r="307" spans="1:6" s="1" customFormat="1" ht="31.5">
      <c r="A307" s="32" t="s">
        <v>885</v>
      </c>
      <c r="B307" s="97" t="s">
        <v>898</v>
      </c>
      <c r="C307" s="12"/>
      <c r="D307" s="12" t="s">
        <v>9</v>
      </c>
      <c r="E307" s="12" t="s">
        <v>21</v>
      </c>
      <c r="F307" s="91">
        <v>21865</v>
      </c>
    </row>
    <row r="308" spans="1:6" s="1" customFormat="1" ht="47.25">
      <c r="A308" s="43" t="s">
        <v>891</v>
      </c>
      <c r="B308" s="97" t="s">
        <v>899</v>
      </c>
      <c r="C308" s="13">
        <v>600</v>
      </c>
      <c r="D308" s="13" t="s">
        <v>9</v>
      </c>
      <c r="E308" s="13" t="s">
        <v>21</v>
      </c>
      <c r="F308" s="92">
        <v>21865</v>
      </c>
    </row>
    <row r="309" spans="1:6" s="1" customFormat="1" ht="27.75" customHeight="1">
      <c r="A309" s="48" t="s">
        <v>901</v>
      </c>
      <c r="B309" s="63" t="s">
        <v>900</v>
      </c>
      <c r="C309" s="14"/>
      <c r="D309" s="14"/>
      <c r="E309" s="14"/>
      <c r="F309" s="73">
        <f>F310+F312+F314+F316</f>
        <v>39511</v>
      </c>
    </row>
    <row r="310" spans="1:6" s="1" customFormat="1" ht="31.5">
      <c r="A310" s="43" t="s">
        <v>902</v>
      </c>
      <c r="B310" s="97" t="s">
        <v>903</v>
      </c>
      <c r="C310" s="13"/>
      <c r="D310" s="13"/>
      <c r="E310" s="13"/>
      <c r="F310" s="92">
        <f>F311</f>
        <v>2650</v>
      </c>
    </row>
    <row r="311" spans="1:6" s="1" customFormat="1" ht="47.25">
      <c r="A311" s="43" t="s">
        <v>904</v>
      </c>
      <c r="B311" s="97" t="s">
        <v>905</v>
      </c>
      <c r="C311" s="13">
        <v>200</v>
      </c>
      <c r="D311" s="13" t="s">
        <v>9</v>
      </c>
      <c r="E311" s="13" t="s">
        <v>9</v>
      </c>
      <c r="F311" s="92">
        <v>2650</v>
      </c>
    </row>
    <row r="312" spans="1:6" s="1" customFormat="1" ht="31.5">
      <c r="A312" s="43" t="s">
        <v>906</v>
      </c>
      <c r="B312" s="97" t="s">
        <v>907</v>
      </c>
      <c r="C312" s="13"/>
      <c r="D312" s="13"/>
      <c r="E312" s="13"/>
      <c r="F312" s="92">
        <f>F313</f>
        <v>175</v>
      </c>
    </row>
    <row r="313" spans="1:6" s="1" customFormat="1" ht="31.5">
      <c r="A313" s="43" t="s">
        <v>908</v>
      </c>
      <c r="B313" s="97" t="s">
        <v>909</v>
      </c>
      <c r="C313" s="13">
        <v>800</v>
      </c>
      <c r="D313" s="13" t="s">
        <v>9</v>
      </c>
      <c r="E313" s="13" t="s">
        <v>9</v>
      </c>
      <c r="F313" s="92">
        <v>175</v>
      </c>
    </row>
    <row r="314" spans="1:6" s="1" customFormat="1" ht="31.5">
      <c r="A314" s="43" t="s">
        <v>910</v>
      </c>
      <c r="B314" s="97" t="s">
        <v>911</v>
      </c>
      <c r="C314" s="13"/>
      <c r="D314" s="13"/>
      <c r="E314" s="13"/>
      <c r="F314" s="92">
        <f>F315</f>
        <v>20000</v>
      </c>
    </row>
    <row r="315" spans="1:6" s="1" customFormat="1" ht="51.75" customHeight="1">
      <c r="A315" s="43" t="s">
        <v>912</v>
      </c>
      <c r="B315" s="97" t="s">
        <v>913</v>
      </c>
      <c r="C315" s="13">
        <v>300</v>
      </c>
      <c r="D315" s="13" t="s">
        <v>9</v>
      </c>
      <c r="E315" s="13" t="s">
        <v>9</v>
      </c>
      <c r="F315" s="92">
        <v>20000</v>
      </c>
    </row>
    <row r="316" spans="1:6" s="1" customFormat="1" ht="63">
      <c r="A316" s="43" t="s">
        <v>914</v>
      </c>
      <c r="B316" s="97" t="s">
        <v>915</v>
      </c>
      <c r="C316" s="13"/>
      <c r="D316" s="13"/>
      <c r="E316" s="13"/>
      <c r="F316" s="92">
        <f>F317+F318</f>
        <v>16686</v>
      </c>
    </row>
    <row r="317" spans="1:6" s="1" customFormat="1" ht="63">
      <c r="A317" s="44" t="s">
        <v>916</v>
      </c>
      <c r="B317" s="97" t="s">
        <v>917</v>
      </c>
      <c r="C317" s="13">
        <v>300</v>
      </c>
      <c r="D317" s="13" t="s">
        <v>9</v>
      </c>
      <c r="E317" s="13" t="s">
        <v>21</v>
      </c>
      <c r="F317" s="92">
        <v>16184</v>
      </c>
    </row>
    <row r="318" spans="1:6" s="1" customFormat="1" ht="63">
      <c r="A318" s="44" t="s">
        <v>916</v>
      </c>
      <c r="B318" s="97" t="s">
        <v>917</v>
      </c>
      <c r="C318" s="13">
        <v>300</v>
      </c>
      <c r="D318" s="13" t="s">
        <v>9</v>
      </c>
      <c r="E318" s="13" t="s">
        <v>152</v>
      </c>
      <c r="F318" s="92">
        <v>502</v>
      </c>
    </row>
    <row r="319" spans="1:6" s="1" customFormat="1" ht="36" customHeight="1">
      <c r="A319" s="48" t="s">
        <v>919</v>
      </c>
      <c r="B319" s="63" t="s">
        <v>918</v>
      </c>
      <c r="C319" s="14"/>
      <c r="D319" s="14"/>
      <c r="E319" s="14"/>
      <c r="F319" s="73">
        <f>F320+F322+F324</f>
        <v>281798</v>
      </c>
    </row>
    <row r="320" spans="1:6" s="1" customFormat="1" ht="31.5">
      <c r="A320" s="43" t="s">
        <v>920</v>
      </c>
      <c r="B320" s="97" t="s">
        <v>921</v>
      </c>
      <c r="C320" s="13"/>
      <c r="D320" s="13"/>
      <c r="E320" s="13"/>
      <c r="F320" s="92">
        <f>F321</f>
        <v>122051</v>
      </c>
    </row>
    <row r="321" spans="1:6" s="1" customFormat="1" ht="47.25">
      <c r="A321" s="31" t="s">
        <v>922</v>
      </c>
      <c r="B321" s="97" t="s">
        <v>923</v>
      </c>
      <c r="C321" s="13">
        <v>200</v>
      </c>
      <c r="D321" s="13" t="s">
        <v>9</v>
      </c>
      <c r="E321" s="13" t="s">
        <v>15</v>
      </c>
      <c r="F321" s="92">
        <v>122051</v>
      </c>
    </row>
    <row r="322" spans="1:6" s="1" customFormat="1" ht="63">
      <c r="A322" s="31" t="s">
        <v>924</v>
      </c>
      <c r="B322" s="97" t="s">
        <v>925</v>
      </c>
      <c r="C322" s="13"/>
      <c r="D322" s="13"/>
      <c r="E322" s="13"/>
      <c r="F322" s="92">
        <f>F323</f>
        <v>700</v>
      </c>
    </row>
    <row r="323" spans="1:6" s="1" customFormat="1" ht="63">
      <c r="A323" s="169" t="s">
        <v>926</v>
      </c>
      <c r="B323" s="97" t="s">
        <v>927</v>
      </c>
      <c r="C323" s="13">
        <v>200</v>
      </c>
      <c r="D323" s="13" t="s">
        <v>9</v>
      </c>
      <c r="E323" s="13" t="s">
        <v>15</v>
      </c>
      <c r="F323" s="92">
        <v>700</v>
      </c>
    </row>
    <row r="324" spans="1:6" s="1" customFormat="1" ht="94.5">
      <c r="A324" s="43" t="s">
        <v>928</v>
      </c>
      <c r="B324" s="97" t="s">
        <v>929</v>
      </c>
      <c r="C324" s="13" t="s">
        <v>848</v>
      </c>
      <c r="D324" s="13"/>
      <c r="E324" s="13"/>
      <c r="F324" s="92">
        <f>F325+F326+F327</f>
        <v>159047</v>
      </c>
    </row>
    <row r="325" spans="1:6" s="1" customFormat="1" ht="141.75">
      <c r="A325" s="43" t="s">
        <v>930</v>
      </c>
      <c r="B325" s="97" t="s">
        <v>931</v>
      </c>
      <c r="C325" s="13">
        <v>100</v>
      </c>
      <c r="D325" s="13" t="s">
        <v>9</v>
      </c>
      <c r="E325" s="13" t="s">
        <v>15</v>
      </c>
      <c r="F325" s="92">
        <v>1376</v>
      </c>
    </row>
    <row r="326" spans="1:6" s="1" customFormat="1" ht="110.25">
      <c r="A326" s="43" t="s">
        <v>932</v>
      </c>
      <c r="B326" s="97" t="s">
        <v>931</v>
      </c>
      <c r="C326" s="13">
        <v>200</v>
      </c>
      <c r="D326" s="13" t="s">
        <v>9</v>
      </c>
      <c r="E326" s="13" t="s">
        <v>15</v>
      </c>
      <c r="F326" s="92">
        <v>1803</v>
      </c>
    </row>
    <row r="327" spans="1:6" s="1" customFormat="1" ht="110.25">
      <c r="A327" s="43" t="s">
        <v>933</v>
      </c>
      <c r="B327" s="97" t="s">
        <v>934</v>
      </c>
      <c r="C327" s="13">
        <v>300</v>
      </c>
      <c r="D327" s="13" t="s">
        <v>9</v>
      </c>
      <c r="E327" s="13" t="s">
        <v>15</v>
      </c>
      <c r="F327" s="92">
        <v>155868</v>
      </c>
    </row>
    <row r="328" spans="1:6" s="1" customFormat="1" ht="47.25" hidden="1">
      <c r="A328" s="48" t="s">
        <v>31</v>
      </c>
      <c r="B328" s="63" t="s">
        <v>7</v>
      </c>
      <c r="C328" s="14"/>
      <c r="D328" s="14"/>
      <c r="E328" s="14"/>
      <c r="F328" s="73">
        <f>SUM(F329)</f>
        <v>0</v>
      </c>
    </row>
    <row r="329" spans="1:6" s="1" customFormat="1" ht="78.75" hidden="1">
      <c r="A329" s="43" t="s">
        <v>1370</v>
      </c>
      <c r="B329" s="97" t="s">
        <v>8</v>
      </c>
      <c r="C329" s="13" t="s">
        <v>17</v>
      </c>
      <c r="D329" s="13" t="s">
        <v>9</v>
      </c>
      <c r="E329" s="13" t="s">
        <v>9</v>
      </c>
      <c r="F329" s="92"/>
    </row>
    <row r="330" spans="1:6" s="1" customFormat="1" ht="15.75" hidden="1">
      <c r="A330" s="113"/>
      <c r="B330" s="97"/>
      <c r="C330" s="13"/>
      <c r="D330" s="13"/>
      <c r="E330" s="13"/>
      <c r="F330" s="92"/>
    </row>
    <row r="331" spans="1:6" s="1" customFormat="1" ht="38.25" customHeight="1">
      <c r="A331" s="48" t="s">
        <v>936</v>
      </c>
      <c r="B331" s="63" t="s">
        <v>935</v>
      </c>
      <c r="C331" s="14"/>
      <c r="D331" s="14"/>
      <c r="E331" s="14"/>
      <c r="F331" s="73">
        <f>F332+F351</f>
        <v>8520658</v>
      </c>
    </row>
    <row r="332" spans="1:6" s="1" customFormat="1" ht="31.5">
      <c r="A332" s="43" t="s">
        <v>937</v>
      </c>
      <c r="B332" s="97" t="s">
        <v>938</v>
      </c>
      <c r="C332" s="13"/>
      <c r="D332" s="13"/>
      <c r="E332" s="13"/>
      <c r="F332" s="92">
        <f>F333+F334+F335+F336+F337+F338+F339+F340+F341+F342+F343+F344+F345+F346+F347+F348+F349+F350</f>
        <v>3359098</v>
      </c>
    </row>
    <row r="333" spans="1:6" s="1" customFormat="1" ht="78.75">
      <c r="A333" s="43" t="s">
        <v>92</v>
      </c>
      <c r="B333" s="97" t="s">
        <v>939</v>
      </c>
      <c r="C333" s="13">
        <v>100</v>
      </c>
      <c r="D333" s="13" t="s">
        <v>9</v>
      </c>
      <c r="E333" s="13" t="s">
        <v>21</v>
      </c>
      <c r="F333" s="92">
        <f>788346+19</f>
        <v>788365</v>
      </c>
    </row>
    <row r="334" spans="1:6" s="1" customFormat="1" ht="78.75">
      <c r="A334" s="43" t="s">
        <v>92</v>
      </c>
      <c r="B334" s="97" t="s">
        <v>939</v>
      </c>
      <c r="C334" s="13">
        <v>100</v>
      </c>
      <c r="D334" s="13" t="s">
        <v>9</v>
      </c>
      <c r="E334" s="13" t="s">
        <v>152</v>
      </c>
      <c r="F334" s="92">
        <f>35973+120040</f>
        <v>156013</v>
      </c>
    </row>
    <row r="335" spans="1:6" s="1" customFormat="1" ht="78.75">
      <c r="A335" s="43" t="s">
        <v>940</v>
      </c>
      <c r="B335" s="97" t="s">
        <v>939</v>
      </c>
      <c r="C335" s="13">
        <v>100</v>
      </c>
      <c r="D335" s="13" t="s">
        <v>9</v>
      </c>
      <c r="E335" s="13" t="s">
        <v>138</v>
      </c>
      <c r="F335" s="92">
        <f>63767+164</f>
        <v>63931</v>
      </c>
    </row>
    <row r="336" spans="1:6" s="1" customFormat="1" ht="78.75">
      <c r="A336" s="43" t="s">
        <v>92</v>
      </c>
      <c r="B336" s="97" t="s">
        <v>939</v>
      </c>
      <c r="C336" s="13">
        <v>100</v>
      </c>
      <c r="D336" s="13" t="s">
        <v>9</v>
      </c>
      <c r="E336" s="13" t="s">
        <v>9</v>
      </c>
      <c r="F336" s="92">
        <f>199718+516+6928</f>
        <v>207162</v>
      </c>
    </row>
    <row r="337" spans="1:6" s="1" customFormat="1" ht="47.25">
      <c r="A337" s="43" t="s">
        <v>894</v>
      </c>
      <c r="B337" s="97" t="s">
        <v>939</v>
      </c>
      <c r="C337" s="13">
        <v>200</v>
      </c>
      <c r="D337" s="13" t="s">
        <v>9</v>
      </c>
      <c r="E337" s="13" t="s">
        <v>21</v>
      </c>
      <c r="F337" s="92">
        <f>168900-7000</f>
        <v>161900</v>
      </c>
    </row>
    <row r="338" spans="1:6" s="1" customFormat="1" ht="47.25">
      <c r="A338" s="43" t="s">
        <v>894</v>
      </c>
      <c r="B338" s="97" t="s">
        <v>939</v>
      </c>
      <c r="C338" s="13">
        <v>200</v>
      </c>
      <c r="D338" s="13" t="s">
        <v>9</v>
      </c>
      <c r="E338" s="13" t="s">
        <v>152</v>
      </c>
      <c r="F338" s="92">
        <f>10853+38493-1000</f>
        <v>48346</v>
      </c>
    </row>
    <row r="339" spans="1:6" s="1" customFormat="1" ht="47.25">
      <c r="A339" s="43" t="s">
        <v>894</v>
      </c>
      <c r="B339" s="97" t="s">
        <v>939</v>
      </c>
      <c r="C339" s="13">
        <v>200</v>
      </c>
      <c r="D339" s="13" t="s">
        <v>9</v>
      </c>
      <c r="E339" s="13" t="s">
        <v>138</v>
      </c>
      <c r="F339" s="92">
        <f>15000</f>
        <v>15000</v>
      </c>
    </row>
    <row r="340" spans="1:6" s="1" customFormat="1" ht="47.25">
      <c r="A340" s="43" t="s">
        <v>894</v>
      </c>
      <c r="B340" s="97" t="s">
        <v>939</v>
      </c>
      <c r="C340" s="13">
        <v>200</v>
      </c>
      <c r="D340" s="13" t="s">
        <v>9</v>
      </c>
      <c r="E340" s="13" t="s">
        <v>9</v>
      </c>
      <c r="F340" s="92">
        <v>35567</v>
      </c>
    </row>
    <row r="341" spans="1:6" s="1" customFormat="1" ht="47.25">
      <c r="A341" s="43" t="s">
        <v>387</v>
      </c>
      <c r="B341" s="97" t="s">
        <v>939</v>
      </c>
      <c r="C341" s="13">
        <v>600</v>
      </c>
      <c r="D341" s="13" t="s">
        <v>9</v>
      </c>
      <c r="E341" s="13" t="s">
        <v>21</v>
      </c>
      <c r="F341" s="92">
        <f>508964+539657+357294+89239-13026+9000</f>
        <v>1491128</v>
      </c>
    </row>
    <row r="342" spans="1:6" s="1" customFormat="1" ht="47.25">
      <c r="A342" s="43" t="s">
        <v>387</v>
      </c>
      <c r="B342" s="97" t="s">
        <v>939</v>
      </c>
      <c r="C342" s="13">
        <v>600</v>
      </c>
      <c r="D342" s="13" t="s">
        <v>9</v>
      </c>
      <c r="E342" s="13" t="s">
        <v>15</v>
      </c>
      <c r="F342" s="92">
        <v>17295</v>
      </c>
    </row>
    <row r="343" spans="1:6" s="1" customFormat="1" ht="47.25">
      <c r="A343" s="43" t="s">
        <v>387</v>
      </c>
      <c r="B343" s="97" t="s">
        <v>939</v>
      </c>
      <c r="C343" s="13">
        <v>600</v>
      </c>
      <c r="D343" s="13" t="s">
        <v>9</v>
      </c>
      <c r="E343" s="13" t="s">
        <v>23</v>
      </c>
      <c r="F343" s="92">
        <v>26004</v>
      </c>
    </row>
    <row r="344" spans="1:6" s="1" customFormat="1" ht="47.25">
      <c r="A344" s="43" t="s">
        <v>387</v>
      </c>
      <c r="B344" s="97" t="s">
        <v>939</v>
      </c>
      <c r="C344" s="13">
        <v>600</v>
      </c>
      <c r="D344" s="13" t="s">
        <v>9</v>
      </c>
      <c r="E344" s="13" t="s">
        <v>152</v>
      </c>
      <c r="F344" s="92">
        <v>2200</v>
      </c>
    </row>
    <row r="345" spans="1:6" s="1" customFormat="1" ht="47.25">
      <c r="A345" s="43" t="s">
        <v>387</v>
      </c>
      <c r="B345" s="97" t="s">
        <v>939</v>
      </c>
      <c r="C345" s="13">
        <v>600</v>
      </c>
      <c r="D345" s="13" t="s">
        <v>9</v>
      </c>
      <c r="E345" s="13" t="s">
        <v>138</v>
      </c>
      <c r="F345" s="92">
        <f>80462+21193-1000</f>
        <v>100655</v>
      </c>
    </row>
    <row r="346" spans="1:6" s="1" customFormat="1" ht="47.25">
      <c r="A346" s="43" t="s">
        <v>387</v>
      </c>
      <c r="B346" s="97" t="s">
        <v>939</v>
      </c>
      <c r="C346" s="13">
        <v>600</v>
      </c>
      <c r="D346" s="13" t="s">
        <v>9</v>
      </c>
      <c r="E346" s="13" t="s">
        <v>9</v>
      </c>
      <c r="F346" s="92">
        <f>22315+171003+20237+6</f>
        <v>213561</v>
      </c>
    </row>
    <row r="347" spans="1:6" s="1" customFormat="1" ht="31.5">
      <c r="A347" s="43" t="s">
        <v>94</v>
      </c>
      <c r="B347" s="97" t="s">
        <v>939</v>
      </c>
      <c r="C347" s="13">
        <v>800</v>
      </c>
      <c r="D347" s="13" t="s">
        <v>9</v>
      </c>
      <c r="E347" s="13" t="s">
        <v>21</v>
      </c>
      <c r="F347" s="92">
        <v>24036</v>
      </c>
    </row>
    <row r="348" spans="1:6" s="1" customFormat="1" ht="31.5">
      <c r="A348" s="43" t="s">
        <v>94</v>
      </c>
      <c r="B348" s="97" t="s">
        <v>939</v>
      </c>
      <c r="C348" s="13">
        <v>800</v>
      </c>
      <c r="D348" s="13" t="s">
        <v>9</v>
      </c>
      <c r="E348" s="13" t="s">
        <v>152</v>
      </c>
      <c r="F348" s="92">
        <f>488+1497</f>
        <v>1985</v>
      </c>
    </row>
    <row r="349" spans="1:6" s="1" customFormat="1" ht="31.5">
      <c r="A349" s="43" t="s">
        <v>116</v>
      </c>
      <c r="B349" s="97" t="s">
        <v>939</v>
      </c>
      <c r="C349" s="13">
        <v>800</v>
      </c>
      <c r="D349" s="13" t="s">
        <v>9</v>
      </c>
      <c r="E349" s="13" t="s">
        <v>138</v>
      </c>
      <c r="F349" s="92">
        <v>2157</v>
      </c>
    </row>
    <row r="350" spans="1:6" s="1" customFormat="1" ht="31.5">
      <c r="A350" s="43" t="s">
        <v>94</v>
      </c>
      <c r="B350" s="97" t="s">
        <v>939</v>
      </c>
      <c r="C350" s="13">
        <v>800</v>
      </c>
      <c r="D350" s="13" t="s">
        <v>9</v>
      </c>
      <c r="E350" s="13" t="s">
        <v>9</v>
      </c>
      <c r="F350" s="92">
        <f>3793</f>
        <v>3793</v>
      </c>
    </row>
    <row r="351" spans="1:6" s="1" customFormat="1" ht="31.5">
      <c r="A351" s="43" t="s">
        <v>941</v>
      </c>
      <c r="B351" s="97" t="s">
        <v>942</v>
      </c>
      <c r="C351" s="13"/>
      <c r="D351" s="13"/>
      <c r="E351" s="13"/>
      <c r="F351" s="92">
        <v>5161560</v>
      </c>
    </row>
    <row r="352" spans="1:6" s="1" customFormat="1" ht="31.5">
      <c r="A352" s="43" t="s">
        <v>943</v>
      </c>
      <c r="B352" s="97" t="s">
        <v>944</v>
      </c>
      <c r="C352" s="13">
        <v>500</v>
      </c>
      <c r="D352" s="13" t="s">
        <v>9</v>
      </c>
      <c r="E352" s="13" t="s">
        <v>9</v>
      </c>
      <c r="F352" s="92">
        <v>5161560</v>
      </c>
    </row>
    <row r="353" spans="1:6" s="1" customFormat="1" ht="27" customHeight="1">
      <c r="A353" s="48" t="s">
        <v>228</v>
      </c>
      <c r="B353" s="63" t="s">
        <v>945</v>
      </c>
      <c r="C353" s="14"/>
      <c r="D353" s="14"/>
      <c r="E353" s="14"/>
      <c r="F353" s="73">
        <f>F358+F360+F354+F364+F366</f>
        <v>72588</v>
      </c>
    </row>
    <row r="354" spans="1:6" s="1" customFormat="1" ht="27" customHeight="1">
      <c r="A354" s="170" t="s">
        <v>81</v>
      </c>
      <c r="B354" s="97" t="s">
        <v>1104</v>
      </c>
      <c r="C354" s="14"/>
      <c r="D354" s="14"/>
      <c r="E354" s="14"/>
      <c r="F354" s="91">
        <f>F355+F356+F357</f>
        <v>51595</v>
      </c>
    </row>
    <row r="355" spans="1:6" s="1" customFormat="1" ht="45" customHeight="1">
      <c r="A355" s="168" t="s">
        <v>83</v>
      </c>
      <c r="B355" s="97" t="s">
        <v>1105</v>
      </c>
      <c r="C355" s="12" t="s">
        <v>598</v>
      </c>
      <c r="D355" s="12" t="s">
        <v>21</v>
      </c>
      <c r="E355" s="12" t="s">
        <v>23</v>
      </c>
      <c r="F355" s="91">
        <f>1921+45425</f>
        <v>47346</v>
      </c>
    </row>
    <row r="356" spans="1:6" s="1" customFormat="1" ht="47.25">
      <c r="A356" s="168" t="s">
        <v>1101</v>
      </c>
      <c r="B356" s="97" t="s">
        <v>1105</v>
      </c>
      <c r="C356" s="12" t="s">
        <v>17</v>
      </c>
      <c r="D356" s="12" t="s">
        <v>21</v>
      </c>
      <c r="E356" s="12" t="s">
        <v>23</v>
      </c>
      <c r="F356" s="91">
        <v>3493</v>
      </c>
    </row>
    <row r="357" spans="1:6" s="1" customFormat="1" ht="31.5">
      <c r="A357" s="168" t="s">
        <v>85</v>
      </c>
      <c r="B357" s="97" t="s">
        <v>1105</v>
      </c>
      <c r="C357" s="12" t="s">
        <v>494</v>
      </c>
      <c r="D357" s="12" t="s">
        <v>21</v>
      </c>
      <c r="E357" s="12" t="s">
        <v>23</v>
      </c>
      <c r="F357" s="91">
        <v>756</v>
      </c>
    </row>
    <row r="358" spans="1:6" s="1" customFormat="1" ht="23.25" customHeight="1">
      <c r="A358" s="46" t="s">
        <v>946</v>
      </c>
      <c r="B358" s="97" t="s">
        <v>947</v>
      </c>
      <c r="C358" s="12"/>
      <c r="D358" s="12"/>
      <c r="E358" s="12"/>
      <c r="F358" s="92">
        <f>F359</f>
        <v>200</v>
      </c>
    </row>
    <row r="359" spans="1:6" s="1" customFormat="1" ht="18.75" customHeight="1">
      <c r="A359" s="46" t="s">
        <v>948</v>
      </c>
      <c r="B359" s="97" t="s">
        <v>949</v>
      </c>
      <c r="C359" s="12">
        <v>800</v>
      </c>
      <c r="D359" s="12" t="s">
        <v>9</v>
      </c>
      <c r="E359" s="12" t="s">
        <v>9</v>
      </c>
      <c r="F359" s="92">
        <v>200</v>
      </c>
    </row>
    <row r="360" spans="1:6" s="1" customFormat="1" ht="19.5" customHeight="1">
      <c r="A360" s="46" t="s">
        <v>950</v>
      </c>
      <c r="B360" s="97" t="s">
        <v>951</v>
      </c>
      <c r="C360" s="12" t="s">
        <v>848</v>
      </c>
      <c r="D360" s="12"/>
      <c r="E360" s="12"/>
      <c r="F360" s="92">
        <f>F361+F362+F363</f>
        <v>17180</v>
      </c>
    </row>
    <row r="361" spans="1:6" s="1" customFormat="1" ht="63">
      <c r="A361" s="168" t="s">
        <v>952</v>
      </c>
      <c r="B361" s="97" t="s">
        <v>953</v>
      </c>
      <c r="C361" s="12">
        <v>100</v>
      </c>
      <c r="D361" s="12" t="s">
        <v>9</v>
      </c>
      <c r="E361" s="12" t="s">
        <v>9</v>
      </c>
      <c r="F361" s="92">
        <v>200</v>
      </c>
    </row>
    <row r="362" spans="1:6" s="1" customFormat="1" ht="31.5">
      <c r="A362" s="43" t="s">
        <v>673</v>
      </c>
      <c r="B362" s="97" t="s">
        <v>953</v>
      </c>
      <c r="C362" s="13">
        <v>200</v>
      </c>
      <c r="D362" s="13" t="s">
        <v>9</v>
      </c>
      <c r="E362" s="13" t="s">
        <v>9</v>
      </c>
      <c r="F362" s="92">
        <v>16723</v>
      </c>
    </row>
    <row r="363" spans="1:6" s="1" customFormat="1" ht="15.75">
      <c r="A363" s="43" t="s">
        <v>954</v>
      </c>
      <c r="B363" s="97" t="s">
        <v>953</v>
      </c>
      <c r="C363" s="13">
        <v>800</v>
      </c>
      <c r="D363" s="13" t="s">
        <v>9</v>
      </c>
      <c r="E363" s="13" t="s">
        <v>9</v>
      </c>
      <c r="F363" s="92">
        <v>257</v>
      </c>
    </row>
    <row r="364" spans="1:6" s="1" customFormat="1" ht="31.5">
      <c r="A364" s="46" t="s">
        <v>1108</v>
      </c>
      <c r="B364" s="97" t="s">
        <v>1106</v>
      </c>
      <c r="C364" s="13"/>
      <c r="D364" s="13"/>
      <c r="E364" s="13"/>
      <c r="F364" s="92">
        <f>F365</f>
        <v>1737</v>
      </c>
    </row>
    <row r="365" spans="1:6" s="1" customFormat="1" ht="78.75">
      <c r="A365" s="46" t="s">
        <v>1103</v>
      </c>
      <c r="B365" s="97" t="s">
        <v>1107</v>
      </c>
      <c r="C365" s="13" t="s">
        <v>598</v>
      </c>
      <c r="D365" s="13" t="s">
        <v>21</v>
      </c>
      <c r="E365" s="13" t="s">
        <v>23</v>
      </c>
      <c r="F365" s="92">
        <v>1737</v>
      </c>
    </row>
    <row r="366" spans="1:6" s="1" customFormat="1" ht="78.75">
      <c r="A366" s="46" t="s">
        <v>1111</v>
      </c>
      <c r="B366" s="97" t="s">
        <v>1109</v>
      </c>
      <c r="C366" s="12"/>
      <c r="D366" s="12"/>
      <c r="E366" s="12"/>
      <c r="F366" s="92">
        <f>F367+F368+F369</f>
        <v>1876</v>
      </c>
    </row>
    <row r="367" spans="1:6" s="1" customFormat="1" ht="126">
      <c r="A367" s="46" t="s">
        <v>1112</v>
      </c>
      <c r="B367" s="97" t="s">
        <v>1110</v>
      </c>
      <c r="C367" s="12" t="s">
        <v>598</v>
      </c>
      <c r="D367" s="12" t="s">
        <v>9</v>
      </c>
      <c r="E367" s="12" t="s">
        <v>9</v>
      </c>
      <c r="F367" s="92">
        <v>1702</v>
      </c>
    </row>
    <row r="368" spans="1:6" s="1" customFormat="1" ht="94.5">
      <c r="A368" s="46" t="s">
        <v>1113</v>
      </c>
      <c r="B368" s="97" t="s">
        <v>1110</v>
      </c>
      <c r="C368" s="12" t="s">
        <v>17</v>
      </c>
      <c r="D368" s="12" t="s">
        <v>9</v>
      </c>
      <c r="E368" s="12" t="s">
        <v>9</v>
      </c>
      <c r="F368" s="92">
        <v>170</v>
      </c>
    </row>
    <row r="369" spans="1:6" s="1" customFormat="1" ht="78.75">
      <c r="A369" s="46" t="s">
        <v>1114</v>
      </c>
      <c r="B369" s="97" t="s">
        <v>1110</v>
      </c>
      <c r="C369" s="12" t="s">
        <v>494</v>
      </c>
      <c r="D369" s="12" t="s">
        <v>9</v>
      </c>
      <c r="E369" s="12" t="s">
        <v>9</v>
      </c>
      <c r="F369" s="92">
        <v>4</v>
      </c>
    </row>
    <row r="370" spans="1:6" s="1" customFormat="1" ht="68.25" customHeight="1" hidden="1">
      <c r="A370" s="43"/>
      <c r="B370" s="97"/>
      <c r="C370" s="12"/>
      <c r="D370" s="12"/>
      <c r="E370" s="12"/>
      <c r="F370" s="92"/>
    </row>
    <row r="371" spans="1:6" s="1" customFormat="1" ht="63" hidden="1">
      <c r="A371" s="48" t="s">
        <v>32</v>
      </c>
      <c r="B371" s="63" t="s">
        <v>1</v>
      </c>
      <c r="C371" s="14"/>
      <c r="D371" s="14"/>
      <c r="E371" s="14"/>
      <c r="F371" s="73">
        <f>SUM(F372:F380)</f>
        <v>0</v>
      </c>
    </row>
    <row r="372" spans="1:6" s="1" customFormat="1" ht="15.75" hidden="1">
      <c r="A372" s="43"/>
      <c r="B372" s="97"/>
      <c r="C372" s="13"/>
      <c r="D372" s="13"/>
      <c r="E372" s="13"/>
      <c r="F372" s="92"/>
    </row>
    <row r="373" spans="1:6" s="1" customFormat="1" ht="84.75" customHeight="1" hidden="1">
      <c r="A373" s="43"/>
      <c r="B373" s="97"/>
      <c r="C373" s="13"/>
      <c r="D373" s="13"/>
      <c r="E373" s="13"/>
      <c r="F373" s="92"/>
    </row>
    <row r="374" spans="1:6" s="1" customFormat="1" ht="96.75" customHeight="1" hidden="1">
      <c r="A374" s="43"/>
      <c r="B374" s="97"/>
      <c r="C374" s="13"/>
      <c r="D374" s="13"/>
      <c r="E374" s="13"/>
      <c r="F374" s="92"/>
    </row>
    <row r="375" spans="1:6" s="1" customFormat="1" ht="83.25" customHeight="1" hidden="1">
      <c r="A375" s="43"/>
      <c r="B375" s="97"/>
      <c r="C375" s="13"/>
      <c r="D375" s="13"/>
      <c r="E375" s="13"/>
      <c r="F375" s="92"/>
    </row>
    <row r="376" spans="1:6" s="1" customFormat="1" ht="15.75" hidden="1">
      <c r="A376" s="43"/>
      <c r="B376" s="97"/>
      <c r="C376" s="13"/>
      <c r="D376" s="13"/>
      <c r="E376" s="13"/>
      <c r="F376" s="92"/>
    </row>
    <row r="377" spans="1:6" s="1" customFormat="1" ht="15.75" hidden="1">
      <c r="A377" s="45"/>
      <c r="B377" s="107"/>
      <c r="C377" s="3"/>
      <c r="D377" s="6"/>
      <c r="E377" s="6"/>
      <c r="F377" s="92"/>
    </row>
    <row r="378" spans="1:6" s="1" customFormat="1" ht="15.75" hidden="1">
      <c r="A378" s="45"/>
      <c r="B378" s="107"/>
      <c r="C378" s="3"/>
      <c r="D378" s="6"/>
      <c r="E378" s="6"/>
      <c r="F378" s="92"/>
    </row>
    <row r="379" spans="1:6" s="1" customFormat="1" ht="15.75" hidden="1">
      <c r="A379" s="45"/>
      <c r="B379" s="107"/>
      <c r="C379" s="3"/>
      <c r="D379" s="6"/>
      <c r="E379" s="6"/>
      <c r="F379" s="92"/>
    </row>
    <row r="380" spans="1:6" s="1" customFormat="1" ht="15.75" hidden="1">
      <c r="A380" s="45"/>
      <c r="B380" s="107"/>
      <c r="C380" s="3"/>
      <c r="D380" s="6"/>
      <c r="E380" s="6"/>
      <c r="F380" s="92"/>
    </row>
    <row r="381" spans="1:6" s="1" customFormat="1" ht="47.25">
      <c r="A381" s="48" t="s">
        <v>1116</v>
      </c>
      <c r="B381" s="63" t="s">
        <v>1115</v>
      </c>
      <c r="C381" s="14"/>
      <c r="D381" s="14"/>
      <c r="E381" s="14"/>
      <c r="F381" s="73">
        <f>F382+F387+F389</f>
        <v>60806</v>
      </c>
    </row>
    <row r="382" spans="1:6" s="1" customFormat="1" ht="78.75">
      <c r="A382" s="32" t="s">
        <v>1117</v>
      </c>
      <c r="B382" s="97" t="s">
        <v>1122</v>
      </c>
      <c r="C382" s="14"/>
      <c r="D382" s="14"/>
      <c r="E382" s="14"/>
      <c r="F382" s="91">
        <f>F383+F384+F385+F386</f>
        <v>60700</v>
      </c>
    </row>
    <row r="383" spans="1:6" s="1" customFormat="1" ht="126">
      <c r="A383" s="32" t="s">
        <v>1118</v>
      </c>
      <c r="B383" s="97" t="s">
        <v>1123</v>
      </c>
      <c r="C383" s="12" t="s">
        <v>598</v>
      </c>
      <c r="D383" s="12" t="s">
        <v>21</v>
      </c>
      <c r="E383" s="12" t="s">
        <v>583</v>
      </c>
      <c r="F383" s="91">
        <v>11757</v>
      </c>
    </row>
    <row r="384" spans="1:6" s="1" customFormat="1" ht="97.5" customHeight="1">
      <c r="A384" s="32" t="s">
        <v>1119</v>
      </c>
      <c r="B384" s="97" t="s">
        <v>1123</v>
      </c>
      <c r="C384" s="12" t="s">
        <v>17</v>
      </c>
      <c r="D384" s="12" t="s">
        <v>21</v>
      </c>
      <c r="E384" s="12" t="s">
        <v>583</v>
      </c>
      <c r="F384" s="91">
        <v>3123</v>
      </c>
    </row>
    <row r="385" spans="1:6" s="1" customFormat="1" ht="81" customHeight="1">
      <c r="A385" s="32" t="s">
        <v>1120</v>
      </c>
      <c r="B385" s="97" t="s">
        <v>1123</v>
      </c>
      <c r="C385" s="12" t="s">
        <v>142</v>
      </c>
      <c r="D385" s="12" t="s">
        <v>21</v>
      </c>
      <c r="E385" s="12" t="s">
        <v>583</v>
      </c>
      <c r="F385" s="91">
        <v>45798</v>
      </c>
    </row>
    <row r="386" spans="1:6" s="1" customFormat="1" ht="78.75">
      <c r="A386" s="32" t="s">
        <v>1121</v>
      </c>
      <c r="B386" s="97" t="s">
        <v>1123</v>
      </c>
      <c r="C386" s="12" t="s">
        <v>494</v>
      </c>
      <c r="D386" s="12" t="s">
        <v>21</v>
      </c>
      <c r="E386" s="12" t="s">
        <v>583</v>
      </c>
      <c r="F386" s="91">
        <v>22</v>
      </c>
    </row>
    <row r="387" spans="1:6" s="1" customFormat="1" ht="31.5">
      <c r="A387" s="32" t="s">
        <v>81</v>
      </c>
      <c r="B387" s="97" t="s">
        <v>1124</v>
      </c>
      <c r="C387" s="12"/>
      <c r="D387" s="12"/>
      <c r="E387" s="12"/>
      <c r="F387" s="91">
        <f>F388</f>
        <v>51</v>
      </c>
    </row>
    <row r="388" spans="1:6" s="1" customFormat="1" ht="78.75">
      <c r="A388" s="32" t="s">
        <v>83</v>
      </c>
      <c r="B388" s="97" t="s">
        <v>1125</v>
      </c>
      <c r="C388" s="12" t="s">
        <v>598</v>
      </c>
      <c r="D388" s="12" t="s">
        <v>21</v>
      </c>
      <c r="E388" s="12" t="s">
        <v>583</v>
      </c>
      <c r="F388" s="91">
        <v>51</v>
      </c>
    </row>
    <row r="389" spans="1:6" s="1" customFormat="1" ht="15.75">
      <c r="A389" s="32" t="s">
        <v>950</v>
      </c>
      <c r="B389" s="97" t="s">
        <v>1126</v>
      </c>
      <c r="C389" s="14"/>
      <c r="D389" s="14"/>
      <c r="E389" s="14"/>
      <c r="F389" s="91">
        <f>F390</f>
        <v>55</v>
      </c>
    </row>
    <row r="390" spans="1:6" s="1" customFormat="1" ht="31.5">
      <c r="A390" s="32" t="s">
        <v>673</v>
      </c>
      <c r="B390" s="97" t="s">
        <v>1127</v>
      </c>
      <c r="C390" s="12" t="s">
        <v>17</v>
      </c>
      <c r="D390" s="12" t="s">
        <v>21</v>
      </c>
      <c r="E390" s="12" t="s">
        <v>583</v>
      </c>
      <c r="F390" s="91">
        <v>55</v>
      </c>
    </row>
    <row r="391" spans="1:6" s="1" customFormat="1" ht="15.75" hidden="1">
      <c r="A391" s="48"/>
      <c r="B391" s="63"/>
      <c r="C391" s="14"/>
      <c r="D391" s="14"/>
      <c r="E391" s="14"/>
      <c r="F391" s="73"/>
    </row>
    <row r="392" spans="1:6" s="1" customFormat="1" ht="15.75" hidden="1">
      <c r="A392" s="48"/>
      <c r="B392" s="63"/>
      <c r="C392" s="14"/>
      <c r="D392" s="14"/>
      <c r="E392" s="14"/>
      <c r="F392" s="73"/>
    </row>
    <row r="393" spans="1:6" s="1" customFormat="1" ht="15.75" hidden="1">
      <c r="A393" s="48"/>
      <c r="B393" s="63"/>
      <c r="C393" s="14"/>
      <c r="D393" s="14"/>
      <c r="E393" s="14"/>
      <c r="F393" s="73"/>
    </row>
    <row r="394" spans="1:6" s="1" customFormat="1" ht="15.75" hidden="1">
      <c r="A394" s="48"/>
      <c r="B394" s="63"/>
      <c r="C394" s="14"/>
      <c r="D394" s="14"/>
      <c r="E394" s="14"/>
      <c r="F394" s="73"/>
    </row>
    <row r="395" spans="1:6" s="1" customFormat="1" ht="15.75" hidden="1">
      <c r="A395" s="48"/>
      <c r="B395" s="63"/>
      <c r="C395" s="14"/>
      <c r="D395" s="14"/>
      <c r="E395" s="14"/>
      <c r="F395" s="73"/>
    </row>
    <row r="396" spans="1:6" s="1" customFormat="1" ht="15.75" hidden="1">
      <c r="A396" s="48"/>
      <c r="B396" s="63"/>
      <c r="C396" s="14"/>
      <c r="D396" s="14"/>
      <c r="E396" s="14"/>
      <c r="F396" s="73"/>
    </row>
    <row r="397" spans="1:6" s="1" customFormat="1" ht="15.75" hidden="1">
      <c r="A397" s="48"/>
      <c r="B397" s="63"/>
      <c r="C397" s="14"/>
      <c r="D397" s="14"/>
      <c r="E397" s="14"/>
      <c r="F397" s="73"/>
    </row>
    <row r="398" spans="1:6" s="1" customFormat="1" ht="131.25" customHeight="1" hidden="1">
      <c r="A398" s="32"/>
      <c r="B398" s="97"/>
      <c r="C398" s="12"/>
      <c r="D398" s="12"/>
      <c r="E398" s="12"/>
      <c r="F398" s="92"/>
    </row>
    <row r="399" spans="1:6" s="1" customFormat="1" ht="15.75" hidden="1">
      <c r="A399" s="32"/>
      <c r="B399" s="97"/>
      <c r="C399" s="12"/>
      <c r="D399" s="12"/>
      <c r="E399" s="12"/>
      <c r="F399" s="92"/>
    </row>
    <row r="400" spans="1:6" s="1" customFormat="1" ht="186.75" customHeight="1" hidden="1">
      <c r="A400" s="32"/>
      <c r="B400" s="97"/>
      <c r="C400" s="12"/>
      <c r="D400" s="12"/>
      <c r="E400" s="12"/>
      <c r="F400" s="92"/>
    </row>
    <row r="401" spans="1:6" s="1" customFormat="1" ht="159" customHeight="1" hidden="1">
      <c r="A401" s="32"/>
      <c r="B401" s="97"/>
      <c r="C401" s="12"/>
      <c r="D401" s="12"/>
      <c r="E401" s="12"/>
      <c r="F401" s="92"/>
    </row>
    <row r="402" spans="1:6" s="1" customFormat="1" ht="148.5" customHeight="1" hidden="1">
      <c r="A402" s="32"/>
      <c r="B402" s="97"/>
      <c r="C402" s="12"/>
      <c r="D402" s="12"/>
      <c r="E402" s="12"/>
      <c r="F402" s="92"/>
    </row>
    <row r="403" spans="1:6" s="1" customFormat="1" ht="160.5" customHeight="1" hidden="1">
      <c r="A403" s="32"/>
      <c r="B403" s="97"/>
      <c r="C403" s="12"/>
      <c r="D403" s="12"/>
      <c r="E403" s="12"/>
      <c r="F403" s="92"/>
    </row>
    <row r="404" spans="1:6" s="1" customFormat="1" ht="105.75" customHeight="1" hidden="1">
      <c r="A404" s="32"/>
      <c r="B404" s="97"/>
      <c r="C404" s="12"/>
      <c r="D404" s="12"/>
      <c r="E404" s="12"/>
      <c r="F404" s="92"/>
    </row>
    <row r="405" spans="1:6" s="1" customFormat="1" ht="36" customHeight="1">
      <c r="A405" s="62" t="s">
        <v>33</v>
      </c>
      <c r="B405" s="74">
        <v>4</v>
      </c>
      <c r="C405" s="9"/>
      <c r="D405" s="9"/>
      <c r="E405" s="8"/>
      <c r="F405" s="70">
        <f>F406+F488+F535+F569+F472+F532</f>
        <v>9248547</v>
      </c>
    </row>
    <row r="406" spans="1:6" s="1" customFormat="1" ht="31.5">
      <c r="A406" s="51" t="s">
        <v>345</v>
      </c>
      <c r="B406" s="106" t="s">
        <v>346</v>
      </c>
      <c r="C406" s="2"/>
      <c r="D406" s="5"/>
      <c r="E406" s="5"/>
      <c r="F406" s="70">
        <f>F407+F414+F441</f>
        <v>4922535</v>
      </c>
    </row>
    <row r="407" spans="1:6" s="1" customFormat="1" ht="24" customHeight="1">
      <c r="A407" s="45" t="s">
        <v>347</v>
      </c>
      <c r="B407" s="65" t="s">
        <v>348</v>
      </c>
      <c r="C407" s="3"/>
      <c r="D407" s="28"/>
      <c r="E407" s="28"/>
      <c r="F407" s="81">
        <f>F408+F409+F410+F411+F412+F413</f>
        <v>3098670</v>
      </c>
    </row>
    <row r="408" spans="1:6" s="1" customFormat="1" ht="33" customHeight="1">
      <c r="A408" s="31" t="s">
        <v>349</v>
      </c>
      <c r="B408" s="65" t="s">
        <v>350</v>
      </c>
      <c r="C408" s="138">
        <v>500</v>
      </c>
      <c r="D408" s="28" t="s">
        <v>22</v>
      </c>
      <c r="E408" s="28" t="s">
        <v>18</v>
      </c>
      <c r="F408" s="81">
        <v>2229183</v>
      </c>
    </row>
    <row r="409" spans="1:6" s="1" customFormat="1" ht="47.25">
      <c r="A409" s="45" t="s">
        <v>351</v>
      </c>
      <c r="B409" s="65" t="s">
        <v>352</v>
      </c>
      <c r="C409" s="138">
        <v>500</v>
      </c>
      <c r="D409" s="28" t="s">
        <v>22</v>
      </c>
      <c r="E409" s="28" t="s">
        <v>18</v>
      </c>
      <c r="F409" s="81">
        <v>562939</v>
      </c>
    </row>
    <row r="410" spans="1:6" s="1" customFormat="1" ht="72.75" customHeight="1">
      <c r="A410" s="45" t="s">
        <v>353</v>
      </c>
      <c r="B410" s="65" t="s">
        <v>354</v>
      </c>
      <c r="C410" s="138">
        <v>500</v>
      </c>
      <c r="D410" s="28" t="s">
        <v>22</v>
      </c>
      <c r="E410" s="28" t="s">
        <v>18</v>
      </c>
      <c r="F410" s="81">
        <v>22574</v>
      </c>
    </row>
    <row r="411" spans="1:6" s="1" customFormat="1" ht="47.25">
      <c r="A411" s="45" t="s">
        <v>355</v>
      </c>
      <c r="B411" s="65" t="s">
        <v>356</v>
      </c>
      <c r="C411" s="138">
        <v>500</v>
      </c>
      <c r="D411" s="28" t="s">
        <v>22</v>
      </c>
      <c r="E411" s="28" t="s">
        <v>18</v>
      </c>
      <c r="F411" s="81">
        <v>108477</v>
      </c>
    </row>
    <row r="412" spans="1:6" s="1" customFormat="1" ht="47.25">
      <c r="A412" s="45" t="s">
        <v>357</v>
      </c>
      <c r="B412" s="65" t="s">
        <v>358</v>
      </c>
      <c r="C412" s="138">
        <v>500</v>
      </c>
      <c r="D412" s="28" t="s">
        <v>22</v>
      </c>
      <c r="E412" s="28" t="s">
        <v>18</v>
      </c>
      <c r="F412" s="81">
        <v>71779</v>
      </c>
    </row>
    <row r="413" spans="1:6" s="1" customFormat="1" ht="38.25" customHeight="1">
      <c r="A413" s="45" t="s">
        <v>359</v>
      </c>
      <c r="B413" s="65" t="s">
        <v>360</v>
      </c>
      <c r="C413" s="138">
        <v>500</v>
      </c>
      <c r="D413" s="28" t="s">
        <v>22</v>
      </c>
      <c r="E413" s="28" t="s">
        <v>18</v>
      </c>
      <c r="F413" s="81">
        <v>103718</v>
      </c>
    </row>
    <row r="414" spans="1:6" s="1" customFormat="1" ht="31.5">
      <c r="A414" s="45" t="s">
        <v>439</v>
      </c>
      <c r="B414" s="65" t="s">
        <v>440</v>
      </c>
      <c r="C414" s="3"/>
      <c r="D414" s="100"/>
      <c r="E414" s="8"/>
      <c r="F414" s="208">
        <f>F423+F440+F415+F416+F418+F419+F420+F421+F422+F424+F425+F426+F427+F428+F429+F430+F431+F432+F433+F434+F435+F436+F437+F438+F439+F417</f>
        <v>1817573</v>
      </c>
    </row>
    <row r="415" spans="1:6" s="1" customFormat="1" ht="31.5">
      <c r="A415" s="45" t="s">
        <v>645</v>
      </c>
      <c r="B415" s="65" t="s">
        <v>651</v>
      </c>
      <c r="C415" s="3">
        <v>300</v>
      </c>
      <c r="D415" s="100">
        <v>10</v>
      </c>
      <c r="E415" s="28" t="s">
        <v>18</v>
      </c>
      <c r="F415" s="208">
        <v>14344</v>
      </c>
    </row>
    <row r="416" spans="1:6" s="1" customFormat="1" ht="40.5" customHeight="1">
      <c r="A416" s="45" t="s">
        <v>646</v>
      </c>
      <c r="B416" s="65" t="s">
        <v>652</v>
      </c>
      <c r="C416" s="3">
        <v>300</v>
      </c>
      <c r="D416" s="100">
        <v>10</v>
      </c>
      <c r="E416" s="28" t="s">
        <v>18</v>
      </c>
      <c r="F416" s="208">
        <v>7705</v>
      </c>
    </row>
    <row r="417" spans="1:6" s="1" customFormat="1" ht="78.75">
      <c r="A417" s="45" t="s">
        <v>1039</v>
      </c>
      <c r="B417" s="65" t="s">
        <v>1040</v>
      </c>
      <c r="C417" s="3">
        <v>300</v>
      </c>
      <c r="D417" s="100" t="s">
        <v>20</v>
      </c>
      <c r="E417" s="28" t="s">
        <v>9</v>
      </c>
      <c r="F417" s="208">
        <v>1178</v>
      </c>
    </row>
    <row r="418" spans="1:6" s="1" customFormat="1" ht="22.5" customHeight="1">
      <c r="A418" s="45" t="s">
        <v>647</v>
      </c>
      <c r="B418" s="65" t="s">
        <v>653</v>
      </c>
      <c r="C418" s="3">
        <v>300</v>
      </c>
      <c r="D418" s="100">
        <v>10</v>
      </c>
      <c r="E418" s="28" t="s">
        <v>18</v>
      </c>
      <c r="F418" s="208">
        <v>800</v>
      </c>
    </row>
    <row r="419" spans="1:6" s="1" customFormat="1" ht="38.25" customHeight="1">
      <c r="A419" s="45" t="s">
        <v>1316</v>
      </c>
      <c r="B419" s="65" t="s">
        <v>654</v>
      </c>
      <c r="C419" s="3">
        <v>300</v>
      </c>
      <c r="D419" s="100">
        <v>10</v>
      </c>
      <c r="E419" s="28" t="s">
        <v>18</v>
      </c>
      <c r="F419" s="208">
        <v>3146</v>
      </c>
    </row>
    <row r="420" spans="1:6" s="1" customFormat="1" ht="39" customHeight="1">
      <c r="A420" s="45" t="s">
        <v>648</v>
      </c>
      <c r="B420" s="65" t="s">
        <v>655</v>
      </c>
      <c r="C420" s="3">
        <v>300</v>
      </c>
      <c r="D420" s="100">
        <v>10</v>
      </c>
      <c r="E420" s="28" t="s">
        <v>18</v>
      </c>
      <c r="F420" s="208">
        <v>52</v>
      </c>
    </row>
    <row r="421" spans="1:6" s="1" customFormat="1" ht="31.5">
      <c r="A421" s="45" t="s">
        <v>649</v>
      </c>
      <c r="B421" s="65" t="s">
        <v>656</v>
      </c>
      <c r="C421" s="3">
        <v>300</v>
      </c>
      <c r="D421" s="100">
        <v>10</v>
      </c>
      <c r="E421" s="28" t="s">
        <v>18</v>
      </c>
      <c r="F421" s="208">
        <v>1891</v>
      </c>
    </row>
    <row r="422" spans="1:6" s="1" customFormat="1" ht="31.5">
      <c r="A422" s="45" t="s">
        <v>650</v>
      </c>
      <c r="B422" s="65" t="s">
        <v>657</v>
      </c>
      <c r="C422" s="3">
        <v>300</v>
      </c>
      <c r="D422" s="100">
        <v>10</v>
      </c>
      <c r="E422" s="28" t="s">
        <v>21</v>
      </c>
      <c r="F422" s="208">
        <v>57025</v>
      </c>
    </row>
    <row r="423" spans="1:6" s="1" customFormat="1" ht="47.25">
      <c r="A423" s="45" t="s">
        <v>441</v>
      </c>
      <c r="B423" s="65" t="s">
        <v>442</v>
      </c>
      <c r="C423" s="3">
        <v>600</v>
      </c>
      <c r="D423" s="100">
        <v>10</v>
      </c>
      <c r="E423" s="28" t="s">
        <v>18</v>
      </c>
      <c r="F423" s="208">
        <v>93800</v>
      </c>
    </row>
    <row r="424" spans="1:6" s="1" customFormat="1" ht="34.5" customHeight="1">
      <c r="A424" s="45" t="s">
        <v>673</v>
      </c>
      <c r="B424" s="65" t="s">
        <v>658</v>
      </c>
      <c r="C424" s="3">
        <v>200</v>
      </c>
      <c r="D424" s="100">
        <v>10</v>
      </c>
      <c r="E424" s="28" t="s">
        <v>18</v>
      </c>
      <c r="F424" s="208">
        <v>6489</v>
      </c>
    </row>
    <row r="425" spans="1:6" s="1" customFormat="1" ht="18.75" customHeight="1">
      <c r="A425" s="45" t="s">
        <v>674</v>
      </c>
      <c r="B425" s="65" t="s">
        <v>658</v>
      </c>
      <c r="C425" s="3">
        <v>300</v>
      </c>
      <c r="D425" s="100">
        <v>10</v>
      </c>
      <c r="E425" s="28" t="s">
        <v>18</v>
      </c>
      <c r="F425" s="208">
        <v>1000</v>
      </c>
    </row>
    <row r="426" spans="1:6" s="1" customFormat="1" ht="54" customHeight="1">
      <c r="A426" s="45" t="s">
        <v>684</v>
      </c>
      <c r="B426" s="65" t="s">
        <v>659</v>
      </c>
      <c r="C426" s="3">
        <v>500</v>
      </c>
      <c r="D426" s="100">
        <v>10</v>
      </c>
      <c r="E426" s="28" t="s">
        <v>18</v>
      </c>
      <c r="F426" s="208">
        <v>529802</v>
      </c>
    </row>
    <row r="427" spans="1:6" s="1" customFormat="1" ht="54" customHeight="1">
      <c r="A427" s="45" t="s">
        <v>683</v>
      </c>
      <c r="B427" s="65" t="s">
        <v>660</v>
      </c>
      <c r="C427" s="3">
        <v>500</v>
      </c>
      <c r="D427" s="100">
        <v>10</v>
      </c>
      <c r="E427" s="28" t="s">
        <v>18</v>
      </c>
      <c r="F427" s="208">
        <v>133992</v>
      </c>
    </row>
    <row r="428" spans="1:6" s="1" customFormat="1" ht="89.25" customHeight="1">
      <c r="A428" s="45" t="s">
        <v>685</v>
      </c>
      <c r="B428" s="65" t="s">
        <v>661</v>
      </c>
      <c r="C428" s="3">
        <v>300</v>
      </c>
      <c r="D428" s="100">
        <v>10</v>
      </c>
      <c r="E428" s="28" t="s">
        <v>18</v>
      </c>
      <c r="F428" s="208">
        <v>66</v>
      </c>
    </row>
    <row r="429" spans="1:6" s="1" customFormat="1" ht="78.75">
      <c r="A429" s="45" t="s">
        <v>829</v>
      </c>
      <c r="B429" s="65" t="s">
        <v>662</v>
      </c>
      <c r="C429" s="3">
        <v>500</v>
      </c>
      <c r="D429" s="100">
        <v>10</v>
      </c>
      <c r="E429" s="28" t="s">
        <v>18</v>
      </c>
      <c r="F429" s="208">
        <v>672</v>
      </c>
    </row>
    <row r="430" spans="1:6" s="1" customFormat="1" ht="39" customHeight="1">
      <c r="A430" s="45" t="s">
        <v>675</v>
      </c>
      <c r="B430" s="65" t="s">
        <v>663</v>
      </c>
      <c r="C430" s="3">
        <v>500</v>
      </c>
      <c r="D430" s="100">
        <v>10</v>
      </c>
      <c r="E430" s="28" t="s">
        <v>18</v>
      </c>
      <c r="F430" s="208">
        <v>45391</v>
      </c>
    </row>
    <row r="431" spans="1:6" s="1" customFormat="1" ht="63">
      <c r="A431" s="45" t="s">
        <v>676</v>
      </c>
      <c r="B431" s="65" t="s">
        <v>664</v>
      </c>
      <c r="C431" s="3">
        <v>500</v>
      </c>
      <c r="D431" s="100">
        <v>10</v>
      </c>
      <c r="E431" s="28" t="s">
        <v>18</v>
      </c>
      <c r="F431" s="208">
        <v>8576</v>
      </c>
    </row>
    <row r="432" spans="1:6" s="1" customFormat="1" ht="94.5">
      <c r="A432" s="45" t="s">
        <v>677</v>
      </c>
      <c r="B432" s="65" t="s">
        <v>665</v>
      </c>
      <c r="C432" s="3">
        <v>500</v>
      </c>
      <c r="D432" s="100">
        <v>10</v>
      </c>
      <c r="E432" s="28" t="s">
        <v>18</v>
      </c>
      <c r="F432" s="208">
        <v>4599</v>
      </c>
    </row>
    <row r="433" spans="1:6" s="1" customFormat="1" ht="47.25">
      <c r="A433" s="45" t="s">
        <v>830</v>
      </c>
      <c r="B433" s="65" t="s">
        <v>666</v>
      </c>
      <c r="C433" s="3">
        <v>500</v>
      </c>
      <c r="D433" s="100">
        <v>10</v>
      </c>
      <c r="E433" s="28" t="s">
        <v>18</v>
      </c>
      <c r="F433" s="208">
        <v>460</v>
      </c>
    </row>
    <row r="434" spans="1:6" s="1" customFormat="1" ht="31.5">
      <c r="A434" s="45" t="s">
        <v>1317</v>
      </c>
      <c r="B434" s="65" t="s">
        <v>667</v>
      </c>
      <c r="C434" s="3">
        <v>500</v>
      </c>
      <c r="D434" s="100">
        <v>10</v>
      </c>
      <c r="E434" s="28" t="s">
        <v>18</v>
      </c>
      <c r="F434" s="208">
        <v>577773</v>
      </c>
    </row>
    <row r="435" spans="1:6" s="1" customFormat="1" ht="31.5">
      <c r="A435" s="45" t="s">
        <v>678</v>
      </c>
      <c r="B435" s="65" t="s">
        <v>668</v>
      </c>
      <c r="C435" s="3">
        <v>500</v>
      </c>
      <c r="D435" s="100">
        <v>10</v>
      </c>
      <c r="E435" s="28" t="s">
        <v>18</v>
      </c>
      <c r="F435" s="208">
        <v>4499</v>
      </c>
    </row>
    <row r="436" spans="1:6" s="1" customFormat="1" ht="31.5">
      <c r="A436" s="45" t="s">
        <v>679</v>
      </c>
      <c r="B436" s="65" t="s">
        <v>669</v>
      </c>
      <c r="C436" s="3">
        <v>500</v>
      </c>
      <c r="D436" s="100">
        <v>10</v>
      </c>
      <c r="E436" s="28" t="s">
        <v>18</v>
      </c>
      <c r="F436" s="208">
        <v>9151</v>
      </c>
    </row>
    <row r="437" spans="1:6" s="1" customFormat="1" ht="40.5" customHeight="1">
      <c r="A437" s="45" t="s">
        <v>680</v>
      </c>
      <c r="B437" s="65" t="s">
        <v>670</v>
      </c>
      <c r="C437" s="3">
        <v>500</v>
      </c>
      <c r="D437" s="100">
        <v>10</v>
      </c>
      <c r="E437" s="28" t="s">
        <v>18</v>
      </c>
      <c r="F437" s="208">
        <v>91</v>
      </c>
    </row>
    <row r="438" spans="1:6" s="1" customFormat="1" ht="47.25">
      <c r="A438" s="45" t="s">
        <v>681</v>
      </c>
      <c r="B438" s="65" t="s">
        <v>671</v>
      </c>
      <c r="C438" s="3">
        <v>500</v>
      </c>
      <c r="D438" s="100">
        <v>10</v>
      </c>
      <c r="E438" s="28" t="s">
        <v>18</v>
      </c>
      <c r="F438" s="208">
        <v>198820</v>
      </c>
    </row>
    <row r="439" spans="1:6" s="1" customFormat="1" ht="31.5">
      <c r="A439" s="45" t="s">
        <v>682</v>
      </c>
      <c r="B439" s="65" t="s">
        <v>672</v>
      </c>
      <c r="C439" s="3">
        <v>500</v>
      </c>
      <c r="D439" s="100">
        <v>10</v>
      </c>
      <c r="E439" s="28" t="s">
        <v>18</v>
      </c>
      <c r="F439" s="208">
        <v>9974</v>
      </c>
    </row>
    <row r="440" spans="1:6" s="1" customFormat="1" ht="84" customHeight="1">
      <c r="A440" s="31" t="s">
        <v>443</v>
      </c>
      <c r="B440" s="65" t="s">
        <v>444</v>
      </c>
      <c r="C440" s="10">
        <v>500</v>
      </c>
      <c r="D440" s="28" t="s">
        <v>22</v>
      </c>
      <c r="E440" s="28" t="s">
        <v>18</v>
      </c>
      <c r="F440" s="208">
        <v>106277</v>
      </c>
    </row>
    <row r="441" spans="1:6" s="1" customFormat="1" ht="44.25" customHeight="1">
      <c r="A441" s="43" t="s">
        <v>691</v>
      </c>
      <c r="B441" s="65" t="s">
        <v>686</v>
      </c>
      <c r="C441" s="12"/>
      <c r="D441" s="12"/>
      <c r="E441" s="12"/>
      <c r="F441" s="92">
        <f>F442+F443+F444+F445</f>
        <v>6292</v>
      </c>
    </row>
    <row r="442" spans="1:6" s="1" customFormat="1" ht="31.5">
      <c r="A442" s="43" t="s">
        <v>692</v>
      </c>
      <c r="B442" s="65" t="s">
        <v>687</v>
      </c>
      <c r="C442" s="12" t="s">
        <v>142</v>
      </c>
      <c r="D442" s="28" t="s">
        <v>22</v>
      </c>
      <c r="E442" s="28" t="s">
        <v>18</v>
      </c>
      <c r="F442" s="92">
        <v>1134</v>
      </c>
    </row>
    <row r="443" spans="1:6" s="1" customFormat="1" ht="39" customHeight="1">
      <c r="A443" s="43" t="s">
        <v>695</v>
      </c>
      <c r="B443" s="65" t="s">
        <v>688</v>
      </c>
      <c r="C443" s="12" t="s">
        <v>142</v>
      </c>
      <c r="D443" s="28" t="s">
        <v>22</v>
      </c>
      <c r="E443" s="28" t="s">
        <v>18</v>
      </c>
      <c r="F443" s="92">
        <v>781</v>
      </c>
    </row>
    <row r="444" spans="1:6" s="1" customFormat="1" ht="57.75" customHeight="1">
      <c r="A444" s="43" t="s">
        <v>693</v>
      </c>
      <c r="B444" s="65" t="s">
        <v>689</v>
      </c>
      <c r="C444" s="12" t="s">
        <v>142</v>
      </c>
      <c r="D444" s="28" t="s">
        <v>22</v>
      </c>
      <c r="E444" s="28" t="s">
        <v>18</v>
      </c>
      <c r="F444" s="92">
        <v>212</v>
      </c>
    </row>
    <row r="445" spans="1:6" s="1" customFormat="1" ht="41.25" customHeight="1">
      <c r="A445" s="43" t="s">
        <v>694</v>
      </c>
      <c r="B445" s="65" t="s">
        <v>690</v>
      </c>
      <c r="C445" s="12" t="s">
        <v>142</v>
      </c>
      <c r="D445" s="28" t="s">
        <v>22</v>
      </c>
      <c r="E445" s="28" t="s">
        <v>18</v>
      </c>
      <c r="F445" s="92">
        <v>4165</v>
      </c>
    </row>
    <row r="446" spans="1:6" s="1" customFormat="1" ht="15.75" hidden="1">
      <c r="A446" s="43"/>
      <c r="B446" s="97"/>
      <c r="C446" s="12"/>
      <c r="D446" s="12"/>
      <c r="E446" s="12"/>
      <c r="F446" s="92"/>
    </row>
    <row r="447" spans="1:6" s="1" customFormat="1" ht="117.75" customHeight="1" hidden="1">
      <c r="A447" s="43"/>
      <c r="B447" s="97"/>
      <c r="C447" s="12"/>
      <c r="D447" s="12"/>
      <c r="E447" s="12"/>
      <c r="F447" s="92"/>
    </row>
    <row r="448" spans="1:6" s="1" customFormat="1" ht="98.25" customHeight="1" hidden="1">
      <c r="A448" s="171"/>
      <c r="B448" s="97"/>
      <c r="C448" s="12"/>
      <c r="D448" s="12"/>
      <c r="E448" s="12"/>
      <c r="F448" s="92"/>
    </row>
    <row r="449" spans="1:6" s="1" customFormat="1" ht="130.5" customHeight="1" hidden="1">
      <c r="A449" s="43"/>
      <c r="B449" s="97"/>
      <c r="C449" s="13"/>
      <c r="D449" s="13"/>
      <c r="E449" s="13"/>
      <c r="F449" s="92"/>
    </row>
    <row r="450" spans="1:6" s="1" customFormat="1" ht="93.75" customHeight="1" hidden="1">
      <c r="A450" s="31"/>
      <c r="B450" s="137"/>
      <c r="C450" s="138"/>
      <c r="D450" s="28"/>
      <c r="E450" s="28"/>
      <c r="F450" s="92"/>
    </row>
    <row r="451" spans="1:6" s="1" customFormat="1" ht="132" customHeight="1" hidden="1">
      <c r="A451" s="43"/>
      <c r="B451" s="97"/>
      <c r="C451" s="13"/>
      <c r="D451" s="13"/>
      <c r="E451" s="13"/>
      <c r="F451" s="92"/>
    </row>
    <row r="452" spans="1:6" s="1" customFormat="1" ht="84.75" customHeight="1" hidden="1">
      <c r="A452" s="31"/>
      <c r="B452" s="137"/>
      <c r="C452" s="138"/>
      <c r="D452" s="28"/>
      <c r="E452" s="28"/>
      <c r="F452" s="92"/>
    </row>
    <row r="453" spans="1:6" s="1" customFormat="1" ht="15.75" hidden="1">
      <c r="A453" s="43"/>
      <c r="B453" s="97"/>
      <c r="C453" s="13"/>
      <c r="D453" s="13"/>
      <c r="E453" s="13"/>
      <c r="F453" s="92"/>
    </row>
    <row r="454" spans="1:6" s="1" customFormat="1" ht="15.75" hidden="1">
      <c r="A454" s="43"/>
      <c r="B454" s="97"/>
      <c r="C454" s="13"/>
      <c r="D454" s="13"/>
      <c r="E454" s="13"/>
      <c r="F454" s="92"/>
    </row>
    <row r="455" spans="1:6" s="1" customFormat="1" ht="15.75" hidden="1">
      <c r="A455" s="43"/>
      <c r="B455" s="97"/>
      <c r="C455" s="13"/>
      <c r="D455" s="13"/>
      <c r="E455" s="13"/>
      <c r="F455" s="92"/>
    </row>
    <row r="456" spans="1:6" s="1" customFormat="1" ht="101.25" customHeight="1" hidden="1">
      <c r="A456" s="43"/>
      <c r="B456" s="97"/>
      <c r="C456" s="13"/>
      <c r="D456" s="13"/>
      <c r="E456" s="13"/>
      <c r="F456" s="92"/>
    </row>
    <row r="457" spans="1:6" s="1" customFormat="1" ht="84" customHeight="1" hidden="1">
      <c r="A457" s="43"/>
      <c r="B457" s="97"/>
      <c r="C457" s="13"/>
      <c r="D457" s="13"/>
      <c r="E457" s="13"/>
      <c r="F457" s="92"/>
    </row>
    <row r="458" spans="1:6" s="1" customFormat="1" ht="15.75" hidden="1">
      <c r="A458" s="43"/>
      <c r="B458" s="97"/>
      <c r="C458" s="13"/>
      <c r="D458" s="13"/>
      <c r="E458" s="13"/>
      <c r="F458" s="92"/>
    </row>
    <row r="459" spans="1:6" s="1" customFormat="1" ht="132" customHeight="1" hidden="1">
      <c r="A459" s="43"/>
      <c r="B459" s="97"/>
      <c r="C459" s="13"/>
      <c r="D459" s="13"/>
      <c r="E459" s="13"/>
      <c r="F459" s="92"/>
    </row>
    <row r="460" spans="1:6" s="1" customFormat="1" ht="99" customHeight="1" hidden="1">
      <c r="A460" s="43"/>
      <c r="B460" s="97"/>
      <c r="C460" s="13"/>
      <c r="D460" s="13"/>
      <c r="E460" s="13"/>
      <c r="F460" s="92"/>
    </row>
    <row r="461" spans="1:6" s="1" customFormat="1" ht="85.5" customHeight="1" hidden="1">
      <c r="A461" s="43"/>
      <c r="B461" s="97"/>
      <c r="C461" s="13"/>
      <c r="D461" s="13"/>
      <c r="E461" s="13"/>
      <c r="F461" s="92"/>
    </row>
    <row r="462" spans="1:6" s="1" customFormat="1" ht="85.5" customHeight="1" hidden="1">
      <c r="A462" s="43"/>
      <c r="B462" s="97"/>
      <c r="C462" s="13"/>
      <c r="D462" s="13"/>
      <c r="E462" s="13"/>
      <c r="F462" s="92"/>
    </row>
    <row r="463" spans="1:6" s="1" customFormat="1" ht="85.5" customHeight="1" hidden="1">
      <c r="A463" s="43"/>
      <c r="B463" s="97"/>
      <c r="C463" s="13"/>
      <c r="D463" s="13"/>
      <c r="E463" s="13"/>
      <c r="F463" s="92"/>
    </row>
    <row r="464" spans="1:6" s="1" customFormat="1" ht="99.75" customHeight="1" hidden="1">
      <c r="A464" s="43"/>
      <c r="B464" s="97"/>
      <c r="C464" s="13"/>
      <c r="D464" s="13"/>
      <c r="E464" s="13"/>
      <c r="F464" s="92"/>
    </row>
    <row r="465" spans="1:6" s="1" customFormat="1" ht="99.75" customHeight="1" hidden="1">
      <c r="A465" s="43"/>
      <c r="B465" s="97"/>
      <c r="C465" s="13"/>
      <c r="D465" s="13"/>
      <c r="E465" s="13"/>
      <c r="F465" s="92"/>
    </row>
    <row r="466" spans="1:6" s="1" customFormat="1" ht="90" customHeight="1" hidden="1">
      <c r="A466" s="31"/>
      <c r="B466" s="137"/>
      <c r="C466" s="138"/>
      <c r="D466" s="28"/>
      <c r="E466" s="28"/>
      <c r="F466" s="92"/>
    </row>
    <row r="467" spans="1:6" s="1" customFormat="1" ht="103.5" customHeight="1" hidden="1">
      <c r="A467" s="31"/>
      <c r="B467" s="137"/>
      <c r="C467" s="138"/>
      <c r="D467" s="28"/>
      <c r="E467" s="28"/>
      <c r="F467" s="92"/>
    </row>
    <row r="468" spans="1:6" s="1" customFormat="1" ht="99" customHeight="1" hidden="1">
      <c r="A468" s="31"/>
      <c r="B468" s="137"/>
      <c r="C468" s="138"/>
      <c r="D468" s="28"/>
      <c r="E468" s="28"/>
      <c r="F468" s="92"/>
    </row>
    <row r="469" spans="1:6" s="1" customFormat="1" ht="103.5" customHeight="1" hidden="1">
      <c r="A469" s="31"/>
      <c r="B469" s="137"/>
      <c r="C469" s="138"/>
      <c r="D469" s="28"/>
      <c r="E469" s="28"/>
      <c r="F469" s="92"/>
    </row>
    <row r="470" spans="1:6" s="1" customFormat="1" ht="84.75" customHeight="1" hidden="1">
      <c r="A470" s="43"/>
      <c r="B470" s="97"/>
      <c r="C470" s="13"/>
      <c r="D470" s="13"/>
      <c r="E470" s="13"/>
      <c r="F470" s="92"/>
    </row>
    <row r="471" spans="1:6" s="1" customFormat="1" ht="120" customHeight="1" hidden="1">
      <c r="A471" s="31"/>
      <c r="B471" s="137"/>
      <c r="C471" s="10"/>
      <c r="D471" s="28"/>
      <c r="E471" s="28"/>
      <c r="F471" s="92"/>
    </row>
    <row r="472" spans="1:6" s="1" customFormat="1" ht="39" customHeight="1">
      <c r="A472" s="33" t="s">
        <v>445</v>
      </c>
      <c r="B472" s="67" t="s">
        <v>446</v>
      </c>
      <c r="C472" s="8"/>
      <c r="D472" s="29"/>
      <c r="E472" s="29"/>
      <c r="F472" s="89">
        <f>F479+F477+F473</f>
        <v>1795868</v>
      </c>
    </row>
    <row r="473" spans="1:6" s="1" customFormat="1" ht="39" customHeight="1">
      <c r="A473" s="31" t="s">
        <v>700</v>
      </c>
      <c r="B473" s="137" t="s">
        <v>696</v>
      </c>
      <c r="C473" s="10"/>
      <c r="D473" s="28"/>
      <c r="E473" s="28"/>
      <c r="F473" s="109">
        <f>F474+F475+F476</f>
        <v>1745771</v>
      </c>
    </row>
    <row r="474" spans="1:6" s="1" customFormat="1" ht="36.75" customHeight="1">
      <c r="A474" s="31" t="s">
        <v>701</v>
      </c>
      <c r="B474" s="137" t="s">
        <v>697</v>
      </c>
      <c r="C474" s="10">
        <v>300</v>
      </c>
      <c r="D474" s="28" t="s">
        <v>22</v>
      </c>
      <c r="E474" s="28" t="s">
        <v>15</v>
      </c>
      <c r="F474" s="109">
        <v>1074</v>
      </c>
    </row>
    <row r="475" spans="1:6" s="1" customFormat="1" ht="51" customHeight="1">
      <c r="A475" s="31" t="s">
        <v>387</v>
      </c>
      <c r="B475" s="137" t="s">
        <v>697</v>
      </c>
      <c r="C475" s="10">
        <v>600</v>
      </c>
      <c r="D475" s="28" t="s">
        <v>22</v>
      </c>
      <c r="E475" s="28" t="s">
        <v>15</v>
      </c>
      <c r="F475" s="109">
        <v>640137</v>
      </c>
    </row>
    <row r="476" spans="1:6" s="1" customFormat="1" ht="43.5" customHeight="1">
      <c r="A476" s="31" t="s">
        <v>702</v>
      </c>
      <c r="B476" s="137" t="s">
        <v>698</v>
      </c>
      <c r="C476" s="10">
        <v>500</v>
      </c>
      <c r="D476" s="28" t="s">
        <v>22</v>
      </c>
      <c r="E476" s="28" t="s">
        <v>15</v>
      </c>
      <c r="F476" s="109">
        <v>1104560</v>
      </c>
    </row>
    <row r="477" spans="1:6" s="1" customFormat="1" ht="36" customHeight="1">
      <c r="A477" s="85" t="s">
        <v>524</v>
      </c>
      <c r="B477" s="79" t="s">
        <v>525</v>
      </c>
      <c r="C477" s="10"/>
      <c r="D477" s="11"/>
      <c r="E477" s="11"/>
      <c r="F477" s="90">
        <f>F478</f>
        <v>35454</v>
      </c>
    </row>
    <row r="478" spans="1:6" s="1" customFormat="1" ht="54" customHeight="1">
      <c r="A478" s="85" t="s">
        <v>526</v>
      </c>
      <c r="B478" s="79" t="s">
        <v>527</v>
      </c>
      <c r="C478" s="10">
        <v>600</v>
      </c>
      <c r="D478" s="11" t="s">
        <v>22</v>
      </c>
      <c r="E478" s="11" t="s">
        <v>138</v>
      </c>
      <c r="F478" s="90">
        <v>35454</v>
      </c>
    </row>
    <row r="479" spans="1:6" s="1" customFormat="1" ht="36" customHeight="1">
      <c r="A479" s="45" t="s">
        <v>447</v>
      </c>
      <c r="B479" s="65" t="s">
        <v>448</v>
      </c>
      <c r="C479" s="8"/>
      <c r="D479" s="29"/>
      <c r="E479" s="29"/>
      <c r="F479" s="208">
        <f>F480</f>
        <v>14643</v>
      </c>
    </row>
    <row r="480" spans="1:6" s="1" customFormat="1" ht="54" customHeight="1">
      <c r="A480" s="45" t="s">
        <v>387</v>
      </c>
      <c r="B480" s="65" t="s">
        <v>449</v>
      </c>
      <c r="C480" s="10">
        <v>600</v>
      </c>
      <c r="D480" s="28" t="s">
        <v>22</v>
      </c>
      <c r="E480" s="28" t="s">
        <v>138</v>
      </c>
      <c r="F480" s="208">
        <v>14643</v>
      </c>
    </row>
    <row r="481" spans="1:6" s="1" customFormat="1" ht="28.5" customHeight="1" hidden="1">
      <c r="A481" s="45"/>
      <c r="B481" s="137"/>
      <c r="C481" s="10"/>
      <c r="D481" s="28"/>
      <c r="E481" s="28"/>
      <c r="F481" s="92"/>
    </row>
    <row r="482" spans="1:6" s="1" customFormat="1" ht="96" customHeight="1" hidden="1">
      <c r="A482" s="45"/>
      <c r="B482" s="137"/>
      <c r="C482" s="10"/>
      <c r="D482" s="28"/>
      <c r="E482" s="28"/>
      <c r="F482" s="92"/>
    </row>
    <row r="483" spans="1:6" s="1" customFormat="1" ht="86.25" customHeight="1" hidden="1">
      <c r="A483" s="49"/>
      <c r="B483" s="97"/>
      <c r="C483" s="13"/>
      <c r="D483" s="13"/>
      <c r="E483" s="13"/>
      <c r="F483" s="92"/>
    </row>
    <row r="484" spans="1:6" s="1" customFormat="1" ht="99.75" customHeight="1" hidden="1">
      <c r="A484" s="172"/>
      <c r="B484" s="97"/>
      <c r="C484" s="13"/>
      <c r="D484" s="13"/>
      <c r="E484" s="13"/>
      <c r="F484" s="92"/>
    </row>
    <row r="485" spans="1:6" s="1" customFormat="1" ht="134.25" customHeight="1" hidden="1">
      <c r="A485" s="173"/>
      <c r="B485" s="97"/>
      <c r="C485" s="13"/>
      <c r="D485" s="28"/>
      <c r="E485" s="28"/>
      <c r="F485" s="92"/>
    </row>
    <row r="486" spans="1:6" s="1" customFormat="1" ht="144.75" customHeight="1" hidden="1">
      <c r="A486" s="173"/>
      <c r="B486" s="97"/>
      <c r="C486" s="13"/>
      <c r="D486" s="28"/>
      <c r="E486" s="28"/>
      <c r="F486" s="92"/>
    </row>
    <row r="487" spans="1:6" s="1" customFormat="1" ht="84.75" customHeight="1" hidden="1">
      <c r="A487" s="60"/>
      <c r="B487" s="97"/>
      <c r="C487" s="13"/>
      <c r="D487" s="13"/>
      <c r="E487" s="13"/>
      <c r="F487" s="92"/>
    </row>
    <row r="488" spans="1:6" s="1" customFormat="1" ht="23.25" customHeight="1">
      <c r="A488" s="51" t="s">
        <v>362</v>
      </c>
      <c r="B488" s="106" t="s">
        <v>361</v>
      </c>
      <c r="C488" s="2"/>
      <c r="D488" s="5"/>
      <c r="E488" s="5"/>
      <c r="F488" s="70">
        <f>F503+F489+F513+F508</f>
        <v>2168129</v>
      </c>
    </row>
    <row r="489" spans="1:6" s="1" customFormat="1" ht="41.25" customHeight="1">
      <c r="A489" s="101" t="s">
        <v>715</v>
      </c>
      <c r="B489" s="107" t="s">
        <v>703</v>
      </c>
      <c r="C489" s="3"/>
      <c r="D489" s="6"/>
      <c r="E489" s="6"/>
      <c r="F489" s="92">
        <f>F490+F494+F495+F496+F497+F498+F499+F500+F501+F502+F491+F492+F493</f>
        <v>1652152</v>
      </c>
    </row>
    <row r="490" spans="1:6" s="1" customFormat="1" ht="67.5" customHeight="1">
      <c r="A490" s="45" t="s">
        <v>714</v>
      </c>
      <c r="B490" s="107" t="s">
        <v>704</v>
      </c>
      <c r="C490" s="3">
        <v>500</v>
      </c>
      <c r="D490" s="6" t="s">
        <v>22</v>
      </c>
      <c r="E490" s="6" t="s">
        <v>23</v>
      </c>
      <c r="F490" s="92">
        <f>405313-30295</f>
        <v>375018</v>
      </c>
    </row>
    <row r="491" spans="1:6" s="1" customFormat="1" ht="58.5" customHeight="1">
      <c r="A491" s="45" t="s">
        <v>1339</v>
      </c>
      <c r="B491" s="107" t="s">
        <v>1292</v>
      </c>
      <c r="C491" s="3">
        <v>800</v>
      </c>
      <c r="D491" s="6" t="s">
        <v>22</v>
      </c>
      <c r="E491" s="6" t="s">
        <v>23</v>
      </c>
      <c r="F491" s="92">
        <v>30295</v>
      </c>
    </row>
    <row r="492" spans="1:6" s="1" customFormat="1" ht="31.5" customHeight="1">
      <c r="A492" s="45" t="s">
        <v>1340</v>
      </c>
      <c r="B492" s="107" t="s">
        <v>1293</v>
      </c>
      <c r="C492" s="3">
        <v>800</v>
      </c>
      <c r="D492" s="6" t="s">
        <v>22</v>
      </c>
      <c r="E492" s="6" t="s">
        <v>18</v>
      </c>
      <c r="F492" s="92">
        <v>44881</v>
      </c>
    </row>
    <row r="493" spans="1:6" s="1" customFormat="1" ht="49.5" customHeight="1">
      <c r="A493" s="174" t="s">
        <v>1341</v>
      </c>
      <c r="B493" s="107" t="s">
        <v>1294</v>
      </c>
      <c r="C493" s="3">
        <v>800</v>
      </c>
      <c r="D493" s="6" t="s">
        <v>22</v>
      </c>
      <c r="E493" s="6" t="s">
        <v>23</v>
      </c>
      <c r="F493" s="92">
        <v>73088</v>
      </c>
    </row>
    <row r="494" spans="1:6" s="1" customFormat="1" ht="94.5">
      <c r="A494" s="45" t="s">
        <v>834</v>
      </c>
      <c r="B494" s="107" t="s">
        <v>705</v>
      </c>
      <c r="C494" s="3">
        <v>300</v>
      </c>
      <c r="D494" s="6" t="s">
        <v>22</v>
      </c>
      <c r="E494" s="6" t="s">
        <v>23</v>
      </c>
      <c r="F494" s="92">
        <v>11517</v>
      </c>
    </row>
    <row r="495" spans="1:6" s="1" customFormat="1" ht="126">
      <c r="A495" s="45" t="s">
        <v>720</v>
      </c>
      <c r="B495" s="107" t="s">
        <v>706</v>
      </c>
      <c r="C495" s="3">
        <v>500</v>
      </c>
      <c r="D495" s="6" t="s">
        <v>22</v>
      </c>
      <c r="E495" s="6" t="s">
        <v>18</v>
      </c>
      <c r="F495" s="92">
        <v>481671</v>
      </c>
    </row>
    <row r="496" spans="1:6" s="1" customFormat="1" ht="110.25">
      <c r="A496" s="45" t="s">
        <v>719</v>
      </c>
      <c r="B496" s="107" t="s">
        <v>707</v>
      </c>
      <c r="C496" s="3">
        <v>500</v>
      </c>
      <c r="D496" s="6" t="s">
        <v>22</v>
      </c>
      <c r="E496" s="6" t="s">
        <v>18</v>
      </c>
      <c r="F496" s="92">
        <v>46487</v>
      </c>
    </row>
    <row r="497" spans="1:6" s="1" customFormat="1" ht="126">
      <c r="A497" s="45" t="s">
        <v>1289</v>
      </c>
      <c r="B497" s="107" t="s">
        <v>708</v>
      </c>
      <c r="C497" s="3">
        <v>500</v>
      </c>
      <c r="D497" s="6" t="s">
        <v>22</v>
      </c>
      <c r="E497" s="6" t="s">
        <v>18</v>
      </c>
      <c r="F497" s="92">
        <v>1</v>
      </c>
    </row>
    <row r="498" spans="1:6" s="1" customFormat="1" ht="110.25">
      <c r="A498" s="45" t="s">
        <v>718</v>
      </c>
      <c r="B498" s="107" t="s">
        <v>709</v>
      </c>
      <c r="C498" s="3">
        <v>500</v>
      </c>
      <c r="D498" s="6" t="s">
        <v>22</v>
      </c>
      <c r="E498" s="6" t="s">
        <v>18</v>
      </c>
      <c r="F498" s="92">
        <v>3</v>
      </c>
    </row>
    <row r="499" spans="1:6" s="1" customFormat="1" ht="41.25" customHeight="1">
      <c r="A499" s="45" t="s">
        <v>831</v>
      </c>
      <c r="B499" s="107" t="s">
        <v>710</v>
      </c>
      <c r="C499" s="3">
        <v>500</v>
      </c>
      <c r="D499" s="6" t="s">
        <v>22</v>
      </c>
      <c r="E499" s="6" t="s">
        <v>18</v>
      </c>
      <c r="F499" s="92">
        <f>339872-44881</f>
        <v>294991</v>
      </c>
    </row>
    <row r="500" spans="1:6" s="1" customFormat="1" ht="47.25">
      <c r="A500" s="45" t="s">
        <v>716</v>
      </c>
      <c r="B500" s="107" t="s">
        <v>711</v>
      </c>
      <c r="C500" s="3">
        <v>500</v>
      </c>
      <c r="D500" s="6" t="s">
        <v>22</v>
      </c>
      <c r="E500" s="6" t="s">
        <v>18</v>
      </c>
      <c r="F500" s="92">
        <v>256091</v>
      </c>
    </row>
    <row r="501" spans="1:6" s="1" customFormat="1" ht="47.25">
      <c r="A501" s="45" t="s">
        <v>717</v>
      </c>
      <c r="B501" s="107" t="s">
        <v>712</v>
      </c>
      <c r="C501" s="3">
        <v>500</v>
      </c>
      <c r="D501" s="6" t="s">
        <v>22</v>
      </c>
      <c r="E501" s="6" t="s">
        <v>23</v>
      </c>
      <c r="F501" s="92">
        <f>101197-73088</f>
        <v>28109</v>
      </c>
    </row>
    <row r="502" spans="1:6" s="1" customFormat="1" ht="54" customHeight="1">
      <c r="A502" s="45" t="s">
        <v>833</v>
      </c>
      <c r="B502" s="107" t="s">
        <v>713</v>
      </c>
      <c r="C502" s="3">
        <v>500</v>
      </c>
      <c r="D502" s="6" t="s">
        <v>22</v>
      </c>
      <c r="E502" s="6" t="s">
        <v>23</v>
      </c>
      <c r="F502" s="92">
        <v>10000</v>
      </c>
    </row>
    <row r="503" spans="1:6" s="1" customFormat="1" ht="31.5">
      <c r="A503" s="45" t="s">
        <v>832</v>
      </c>
      <c r="B503" s="65" t="s">
        <v>363</v>
      </c>
      <c r="C503" s="138"/>
      <c r="D503" s="28"/>
      <c r="E503" s="28"/>
      <c r="F503" s="81">
        <f>F505+F504+F506+F507</f>
        <v>381220</v>
      </c>
    </row>
    <row r="504" spans="1:6" s="1" customFormat="1" ht="48" customHeight="1">
      <c r="A504" s="45" t="s">
        <v>722</v>
      </c>
      <c r="B504" s="65" t="s">
        <v>721</v>
      </c>
      <c r="C504" s="102">
        <v>500</v>
      </c>
      <c r="D504" s="103" t="s">
        <v>22</v>
      </c>
      <c r="E504" s="103" t="s">
        <v>23</v>
      </c>
      <c r="F504" s="92">
        <v>9215</v>
      </c>
    </row>
    <row r="505" spans="1:6" s="1" customFormat="1" ht="63">
      <c r="A505" s="45" t="s">
        <v>364</v>
      </c>
      <c r="B505" s="65" t="s">
        <v>365</v>
      </c>
      <c r="C505" s="102">
        <v>500</v>
      </c>
      <c r="D505" s="103" t="s">
        <v>22</v>
      </c>
      <c r="E505" s="103" t="s">
        <v>23</v>
      </c>
      <c r="F505" s="92">
        <v>3051</v>
      </c>
    </row>
    <row r="506" spans="1:6" s="1" customFormat="1" ht="47.25">
      <c r="A506" s="45" t="s">
        <v>725</v>
      </c>
      <c r="B506" s="65" t="s">
        <v>723</v>
      </c>
      <c r="C506" s="3">
        <v>500</v>
      </c>
      <c r="D506" s="6" t="s">
        <v>22</v>
      </c>
      <c r="E506" s="6" t="s">
        <v>23</v>
      </c>
      <c r="F506" s="92">
        <v>115939</v>
      </c>
    </row>
    <row r="507" spans="1:6" s="1" customFormat="1" ht="47.25">
      <c r="A507" s="45" t="s">
        <v>726</v>
      </c>
      <c r="B507" s="65" t="s">
        <v>724</v>
      </c>
      <c r="C507" s="3">
        <v>500</v>
      </c>
      <c r="D507" s="6" t="s">
        <v>22</v>
      </c>
      <c r="E507" s="6" t="s">
        <v>23</v>
      </c>
      <c r="F507" s="92">
        <v>253015</v>
      </c>
    </row>
    <row r="508" spans="1:6" s="1" customFormat="1" ht="31.5">
      <c r="A508" s="45" t="s">
        <v>1041</v>
      </c>
      <c r="B508" s="65" t="s">
        <v>1042</v>
      </c>
      <c r="C508" s="3"/>
      <c r="D508" s="6"/>
      <c r="E508" s="6"/>
      <c r="F508" s="92">
        <f>F509+F510+F511+F512</f>
        <v>134274</v>
      </c>
    </row>
    <row r="509" spans="1:6" s="1" customFormat="1" ht="63">
      <c r="A509" s="45" t="s">
        <v>1318</v>
      </c>
      <c r="B509" s="65" t="s">
        <v>1342</v>
      </c>
      <c r="C509" s="3" t="s">
        <v>336</v>
      </c>
      <c r="D509" s="6" t="s">
        <v>20</v>
      </c>
      <c r="E509" s="6" t="s">
        <v>15</v>
      </c>
      <c r="F509" s="92">
        <v>109595</v>
      </c>
    </row>
    <row r="510" spans="1:6" s="1" customFormat="1" ht="31.5">
      <c r="A510" s="45" t="s">
        <v>1018</v>
      </c>
      <c r="B510" s="65" t="s">
        <v>1343</v>
      </c>
      <c r="C510" s="3">
        <v>300</v>
      </c>
      <c r="D510" s="6" t="s">
        <v>20</v>
      </c>
      <c r="E510" s="6" t="s">
        <v>15</v>
      </c>
      <c r="F510" s="92">
        <v>593</v>
      </c>
    </row>
    <row r="511" spans="1:6" s="1" customFormat="1" ht="78.75">
      <c r="A511" s="45" t="s">
        <v>1043</v>
      </c>
      <c r="B511" s="65" t="s">
        <v>1344</v>
      </c>
      <c r="C511" s="3">
        <v>300</v>
      </c>
      <c r="D511" s="6" t="s">
        <v>20</v>
      </c>
      <c r="E511" s="6" t="s">
        <v>15</v>
      </c>
      <c r="F511" s="92">
        <v>670</v>
      </c>
    </row>
    <row r="512" spans="1:6" s="1" customFormat="1" ht="63">
      <c r="A512" s="45" t="s">
        <v>1319</v>
      </c>
      <c r="B512" s="65" t="s">
        <v>1345</v>
      </c>
      <c r="C512" s="3">
        <v>600</v>
      </c>
      <c r="D512" s="6" t="s">
        <v>20</v>
      </c>
      <c r="E512" s="6" t="s">
        <v>15</v>
      </c>
      <c r="F512" s="92">
        <v>23416</v>
      </c>
    </row>
    <row r="513" spans="1:6" s="1" customFormat="1" ht="39" customHeight="1">
      <c r="A513" s="60" t="s">
        <v>729</v>
      </c>
      <c r="B513" s="65" t="s">
        <v>727</v>
      </c>
      <c r="C513" s="12"/>
      <c r="D513" s="12"/>
      <c r="E513" s="12"/>
      <c r="F513" s="92">
        <f>F514</f>
        <v>483</v>
      </c>
    </row>
    <row r="514" spans="1:6" s="1" customFormat="1" ht="173.25">
      <c r="A514" s="49" t="s">
        <v>730</v>
      </c>
      <c r="B514" s="97" t="s">
        <v>728</v>
      </c>
      <c r="C514" s="12" t="s">
        <v>336</v>
      </c>
      <c r="D514" s="12" t="s">
        <v>22</v>
      </c>
      <c r="E514" s="12" t="s">
        <v>23</v>
      </c>
      <c r="F514" s="92">
        <v>483</v>
      </c>
    </row>
    <row r="515" spans="1:6" s="1" customFormat="1" ht="51.75" customHeight="1" hidden="1">
      <c r="A515" s="45"/>
      <c r="B515" s="107"/>
      <c r="C515" s="3"/>
      <c r="D515" s="6"/>
      <c r="E515" s="6"/>
      <c r="F515" s="92"/>
    </row>
    <row r="516" spans="1:6" s="1" customFormat="1" ht="90.75" customHeight="1" hidden="1">
      <c r="A516" s="43"/>
      <c r="B516" s="107"/>
      <c r="C516" s="3"/>
      <c r="D516" s="6"/>
      <c r="E516" s="6"/>
      <c r="F516" s="92"/>
    </row>
    <row r="517" spans="1:6" s="1" customFormat="1" ht="15.75" hidden="1">
      <c r="A517" s="43"/>
      <c r="B517" s="97"/>
      <c r="C517" s="12"/>
      <c r="D517" s="12"/>
      <c r="E517" s="12"/>
      <c r="F517" s="92"/>
    </row>
    <row r="518" spans="1:6" s="1" customFormat="1" ht="146.25" customHeight="1" hidden="1">
      <c r="A518" s="49"/>
      <c r="B518" s="97"/>
      <c r="C518" s="12"/>
      <c r="D518" s="12"/>
      <c r="E518" s="12"/>
      <c r="F518" s="92"/>
    </row>
    <row r="519" spans="1:6" s="1" customFormat="1" ht="15.75" hidden="1">
      <c r="A519" s="49"/>
      <c r="B519" s="97"/>
      <c r="C519" s="12"/>
      <c r="D519" s="12"/>
      <c r="E519" s="12"/>
      <c r="F519" s="92"/>
    </row>
    <row r="520" spans="1:6" s="1" customFormat="1" ht="15.75" hidden="1">
      <c r="A520" s="49"/>
      <c r="B520" s="97"/>
      <c r="C520" s="12"/>
      <c r="D520" s="12"/>
      <c r="E520" s="12"/>
      <c r="F520" s="92"/>
    </row>
    <row r="521" spans="1:6" s="1" customFormat="1" ht="15.75" hidden="1">
      <c r="A521" s="49"/>
      <c r="B521" s="97"/>
      <c r="C521" s="12"/>
      <c r="D521" s="12"/>
      <c r="E521" s="12"/>
      <c r="F521" s="92"/>
    </row>
    <row r="522" spans="1:6" s="1" customFormat="1" ht="131.25" customHeight="1" hidden="1">
      <c r="A522" s="49"/>
      <c r="B522" s="97"/>
      <c r="C522" s="12"/>
      <c r="D522" s="12"/>
      <c r="E522" s="12"/>
      <c r="F522" s="92"/>
    </row>
    <row r="523" spans="1:6" s="1" customFormat="1" ht="15.75" hidden="1">
      <c r="A523" s="49"/>
      <c r="B523" s="97"/>
      <c r="C523" s="12"/>
      <c r="D523" s="12"/>
      <c r="E523" s="12"/>
      <c r="F523" s="92"/>
    </row>
    <row r="524" spans="1:6" s="1" customFormat="1" ht="15.75" hidden="1">
      <c r="A524" s="175"/>
      <c r="B524" s="97"/>
      <c r="C524" s="12"/>
      <c r="D524" s="12"/>
      <c r="E524" s="12"/>
      <c r="F524" s="92"/>
    </row>
    <row r="525" spans="1:6" s="1" customFormat="1" ht="15.75" hidden="1">
      <c r="A525" s="49"/>
      <c r="B525" s="97"/>
      <c r="C525" s="12"/>
      <c r="D525" s="12"/>
      <c r="E525" s="12"/>
      <c r="F525" s="92"/>
    </row>
    <row r="526" spans="1:6" s="1" customFormat="1" ht="15.75" hidden="1">
      <c r="A526" s="31"/>
      <c r="B526" s="137"/>
      <c r="C526" s="138"/>
      <c r="D526" s="28"/>
      <c r="E526" s="28"/>
      <c r="F526" s="92"/>
    </row>
    <row r="527" spans="1:6" s="1" customFormat="1" ht="15.75" hidden="1">
      <c r="A527" s="49"/>
      <c r="B527" s="97"/>
      <c r="C527" s="12"/>
      <c r="D527" s="12"/>
      <c r="E527" s="12"/>
      <c r="F527" s="92"/>
    </row>
    <row r="528" spans="1:6" s="1" customFormat="1" ht="15.75" hidden="1">
      <c r="A528" s="49"/>
      <c r="B528" s="97"/>
      <c r="C528" s="12"/>
      <c r="D528" s="12"/>
      <c r="E528" s="12"/>
      <c r="F528" s="92"/>
    </row>
    <row r="529" spans="1:6" s="1" customFormat="1" ht="108" customHeight="1" hidden="1">
      <c r="A529" s="49"/>
      <c r="B529" s="97"/>
      <c r="C529" s="12"/>
      <c r="D529" s="12"/>
      <c r="E529" s="12"/>
      <c r="F529" s="92"/>
    </row>
    <row r="530" spans="1:6" s="1" customFormat="1" ht="87.75" customHeight="1" hidden="1">
      <c r="A530" s="49"/>
      <c r="B530" s="97"/>
      <c r="C530" s="12"/>
      <c r="D530" s="12"/>
      <c r="E530" s="12"/>
      <c r="F530" s="92"/>
    </row>
    <row r="531" spans="1:6" s="1" customFormat="1" ht="15.75" hidden="1">
      <c r="A531" s="49"/>
      <c r="B531" s="97"/>
      <c r="C531" s="12"/>
      <c r="D531" s="12"/>
      <c r="E531" s="12"/>
      <c r="F531" s="92"/>
    </row>
    <row r="532" spans="1:6" s="1" customFormat="1" ht="39" customHeight="1">
      <c r="A532" s="51" t="s">
        <v>732</v>
      </c>
      <c r="B532" s="63" t="s">
        <v>731</v>
      </c>
      <c r="C532" s="22"/>
      <c r="D532" s="22"/>
      <c r="E532" s="22"/>
      <c r="F532" s="73">
        <f>F533</f>
        <v>38986</v>
      </c>
    </row>
    <row r="533" spans="1:6" s="1" customFormat="1" ht="23.25" customHeight="1">
      <c r="A533" s="45" t="s">
        <v>735</v>
      </c>
      <c r="B533" s="97" t="s">
        <v>733</v>
      </c>
      <c r="C533" s="22"/>
      <c r="D533" s="22"/>
      <c r="E533" s="22"/>
      <c r="F533" s="91">
        <f>F534</f>
        <v>38986</v>
      </c>
    </row>
    <row r="534" spans="1:6" s="1" customFormat="1" ht="63" customHeight="1">
      <c r="A534" s="45" t="s">
        <v>828</v>
      </c>
      <c r="B534" s="97" t="s">
        <v>734</v>
      </c>
      <c r="C534" s="22">
        <v>600</v>
      </c>
      <c r="D534" s="22">
        <v>10</v>
      </c>
      <c r="E534" s="104">
        <v>6</v>
      </c>
      <c r="F534" s="91">
        <v>38986</v>
      </c>
    </row>
    <row r="535" spans="1:6" s="1" customFormat="1" ht="23.25" customHeight="1">
      <c r="A535" s="62" t="s">
        <v>737</v>
      </c>
      <c r="B535" s="69" t="s">
        <v>104</v>
      </c>
      <c r="C535" s="9"/>
      <c r="D535" s="9"/>
      <c r="E535" s="8"/>
      <c r="F535" s="70">
        <f>F536</f>
        <v>13788</v>
      </c>
    </row>
    <row r="536" spans="1:6" s="1" customFormat="1" ht="57.75" customHeight="1">
      <c r="A536" s="31" t="s">
        <v>105</v>
      </c>
      <c r="B536" s="139" t="s">
        <v>107</v>
      </c>
      <c r="C536" s="140"/>
      <c r="D536" s="140"/>
      <c r="E536" s="140"/>
      <c r="F536" s="109">
        <f>F541+F546+F537+F545+F538+F540+F539+F547+F543+F544+F542</f>
        <v>13788</v>
      </c>
    </row>
    <row r="537" spans="1:6" s="1" customFormat="1" ht="37.5" customHeight="1">
      <c r="A537" s="31" t="s">
        <v>673</v>
      </c>
      <c r="B537" s="139" t="s">
        <v>736</v>
      </c>
      <c r="C537" s="140">
        <v>200</v>
      </c>
      <c r="D537" s="141">
        <v>8</v>
      </c>
      <c r="E537" s="141">
        <v>1</v>
      </c>
      <c r="F537" s="109">
        <v>40</v>
      </c>
    </row>
    <row r="538" spans="1:6" s="1" customFormat="1" ht="37.5" customHeight="1">
      <c r="A538" s="31" t="s">
        <v>673</v>
      </c>
      <c r="B538" s="139" t="s">
        <v>736</v>
      </c>
      <c r="C538" s="140">
        <v>200</v>
      </c>
      <c r="D538" s="141">
        <v>8</v>
      </c>
      <c r="E538" s="141">
        <v>4</v>
      </c>
      <c r="F538" s="109">
        <v>520</v>
      </c>
    </row>
    <row r="539" spans="1:6" s="1" customFormat="1" ht="37.5" customHeight="1">
      <c r="A539" s="31" t="s">
        <v>673</v>
      </c>
      <c r="B539" s="139" t="s">
        <v>736</v>
      </c>
      <c r="C539" s="140">
        <v>200</v>
      </c>
      <c r="D539" s="141">
        <v>11</v>
      </c>
      <c r="E539" s="141">
        <v>2</v>
      </c>
      <c r="F539" s="109">
        <v>1000</v>
      </c>
    </row>
    <row r="540" spans="1:6" s="1" customFormat="1" ht="37.5" customHeight="1">
      <c r="A540" s="31" t="s">
        <v>739</v>
      </c>
      <c r="B540" s="139" t="s">
        <v>736</v>
      </c>
      <c r="C540" s="140">
        <v>600</v>
      </c>
      <c r="D540" s="141">
        <v>8</v>
      </c>
      <c r="E540" s="141">
        <v>4</v>
      </c>
      <c r="F540" s="109">
        <v>290</v>
      </c>
    </row>
    <row r="541" spans="1:6" s="1" customFormat="1" ht="63">
      <c r="A541" s="31" t="s">
        <v>1371</v>
      </c>
      <c r="B541" s="139" t="s">
        <v>106</v>
      </c>
      <c r="C541" s="140">
        <v>200</v>
      </c>
      <c r="D541" s="140" t="s">
        <v>23</v>
      </c>
      <c r="E541" s="140" t="s">
        <v>21</v>
      </c>
      <c r="F541" s="142">
        <v>315</v>
      </c>
    </row>
    <row r="542" spans="1:6" s="1" customFormat="1" ht="63">
      <c r="A542" s="31" t="s">
        <v>1371</v>
      </c>
      <c r="B542" s="139" t="s">
        <v>106</v>
      </c>
      <c r="C542" s="140">
        <v>200</v>
      </c>
      <c r="D542" s="140" t="s">
        <v>23</v>
      </c>
      <c r="E542" s="140">
        <v>12</v>
      </c>
      <c r="F542" s="142">
        <v>279</v>
      </c>
    </row>
    <row r="543" spans="1:6" s="1" customFormat="1" ht="63">
      <c r="A543" s="143" t="s">
        <v>1320</v>
      </c>
      <c r="B543" s="139" t="s">
        <v>106</v>
      </c>
      <c r="C543" s="140">
        <v>600</v>
      </c>
      <c r="D543" s="140" t="s">
        <v>20</v>
      </c>
      <c r="E543" s="140" t="s">
        <v>15</v>
      </c>
      <c r="F543" s="142">
        <v>1100</v>
      </c>
    </row>
    <row r="544" spans="1:6" s="1" customFormat="1" ht="63">
      <c r="A544" s="143" t="s">
        <v>1320</v>
      </c>
      <c r="B544" s="139" t="s">
        <v>106</v>
      </c>
      <c r="C544" s="140">
        <v>600</v>
      </c>
      <c r="D544" s="140" t="s">
        <v>20</v>
      </c>
      <c r="E544" s="140" t="s">
        <v>23</v>
      </c>
      <c r="F544" s="142">
        <v>1163</v>
      </c>
    </row>
    <row r="545" spans="1:6" s="1" customFormat="1" ht="63">
      <c r="A545" s="143" t="s">
        <v>1372</v>
      </c>
      <c r="B545" s="139" t="s">
        <v>106</v>
      </c>
      <c r="C545" s="140">
        <v>200</v>
      </c>
      <c r="D545" s="141">
        <v>8</v>
      </c>
      <c r="E545" s="141">
        <v>1</v>
      </c>
      <c r="F545" s="142">
        <v>600</v>
      </c>
    </row>
    <row r="546" spans="1:6" s="1" customFormat="1" ht="43.5" customHeight="1">
      <c r="A546" s="101" t="s">
        <v>738</v>
      </c>
      <c r="B546" s="139" t="s">
        <v>106</v>
      </c>
      <c r="C546" s="11" t="s">
        <v>699</v>
      </c>
      <c r="D546" s="11" t="s">
        <v>22</v>
      </c>
      <c r="E546" s="6" t="s">
        <v>18</v>
      </c>
      <c r="F546" s="92">
        <v>5481</v>
      </c>
    </row>
    <row r="547" spans="1:6" s="1" customFormat="1" ht="31.5">
      <c r="A547" s="31" t="s">
        <v>739</v>
      </c>
      <c r="B547" s="139" t="s">
        <v>106</v>
      </c>
      <c r="C547" s="11" t="s">
        <v>336</v>
      </c>
      <c r="D547" s="11" t="s">
        <v>238</v>
      </c>
      <c r="E547" s="6" t="s">
        <v>15</v>
      </c>
      <c r="F547" s="92">
        <v>3000</v>
      </c>
    </row>
    <row r="548" spans="1:6" s="1" customFormat="1" ht="72" customHeight="1" hidden="1">
      <c r="A548" s="135"/>
      <c r="B548" s="79"/>
      <c r="C548" s="11"/>
      <c r="D548" s="11"/>
      <c r="E548" s="6"/>
      <c r="F548" s="92"/>
    </row>
    <row r="549" spans="1:6" s="1" customFormat="1" ht="116.25" customHeight="1" hidden="1">
      <c r="A549" s="49"/>
      <c r="B549" s="97"/>
      <c r="C549" s="12"/>
      <c r="D549" s="12"/>
      <c r="E549" s="12"/>
      <c r="F549" s="92"/>
    </row>
    <row r="550" spans="1:6" s="1" customFormat="1" ht="69.75" customHeight="1" hidden="1">
      <c r="A550" s="31"/>
      <c r="B550" s="79"/>
      <c r="C550" s="11"/>
      <c r="D550" s="11"/>
      <c r="E550" s="6"/>
      <c r="F550" s="92"/>
    </row>
    <row r="551" spans="1:6" s="1" customFormat="1" ht="63" customHeight="1" hidden="1">
      <c r="A551" s="31"/>
      <c r="B551" s="79"/>
      <c r="C551" s="11"/>
      <c r="D551" s="11"/>
      <c r="E551" s="6"/>
      <c r="F551" s="92"/>
    </row>
    <row r="552" spans="1:6" s="1" customFormat="1" ht="72" customHeight="1" hidden="1">
      <c r="A552" s="144"/>
      <c r="B552" s="79"/>
      <c r="C552" s="11"/>
      <c r="D552" s="11"/>
      <c r="E552" s="6"/>
      <c r="F552" s="92"/>
    </row>
    <row r="553" spans="1:6" s="1" customFormat="1" ht="100.5" customHeight="1" hidden="1">
      <c r="A553" s="144"/>
      <c r="B553" s="79"/>
      <c r="C553" s="11"/>
      <c r="D553" s="11"/>
      <c r="E553" s="6"/>
      <c r="F553" s="92"/>
    </row>
    <row r="554" spans="1:6" s="1" customFormat="1" ht="87" customHeight="1" hidden="1">
      <c r="A554" s="144"/>
      <c r="B554" s="79"/>
      <c r="C554" s="11"/>
      <c r="D554" s="11"/>
      <c r="E554" s="6"/>
      <c r="F554" s="92"/>
    </row>
    <row r="555" spans="1:6" s="1" customFormat="1" ht="89.25" customHeight="1" hidden="1">
      <c r="A555" s="144"/>
      <c r="B555" s="79"/>
      <c r="C555" s="11"/>
      <c r="D555" s="11"/>
      <c r="E555" s="6"/>
      <c r="F555" s="92"/>
    </row>
    <row r="556" spans="1:6" s="1" customFormat="1" ht="90" customHeight="1" hidden="1">
      <c r="A556" s="144"/>
      <c r="B556" s="79"/>
      <c r="C556" s="11"/>
      <c r="D556" s="11"/>
      <c r="E556" s="6"/>
      <c r="F556" s="92"/>
    </row>
    <row r="557" spans="1:6" s="1" customFormat="1" ht="90" customHeight="1" hidden="1">
      <c r="A557" s="144"/>
      <c r="B557" s="79"/>
      <c r="C557" s="11"/>
      <c r="D557" s="11"/>
      <c r="E557" s="6"/>
      <c r="F557" s="92"/>
    </row>
    <row r="558" spans="1:6" s="1" customFormat="1" ht="90" customHeight="1" hidden="1">
      <c r="A558" s="144"/>
      <c r="B558" s="79"/>
      <c r="C558" s="11"/>
      <c r="D558" s="11"/>
      <c r="E558" s="6"/>
      <c r="F558" s="92"/>
    </row>
    <row r="559" spans="1:6" s="1" customFormat="1" ht="102.75" customHeight="1" hidden="1">
      <c r="A559" s="144"/>
      <c r="B559" s="79"/>
      <c r="C559" s="11"/>
      <c r="D559" s="11"/>
      <c r="E559" s="6"/>
      <c r="F559" s="92"/>
    </row>
    <row r="560" spans="1:6" s="1" customFormat="1" ht="102.75" customHeight="1" hidden="1">
      <c r="A560" s="144"/>
      <c r="B560" s="79"/>
      <c r="C560" s="11"/>
      <c r="D560" s="11"/>
      <c r="E560" s="6"/>
      <c r="F560" s="92"/>
    </row>
    <row r="561" spans="1:6" s="1" customFormat="1" ht="102.75" customHeight="1" hidden="1">
      <c r="A561" s="144"/>
      <c r="B561" s="79"/>
      <c r="C561" s="11"/>
      <c r="D561" s="11"/>
      <c r="E561" s="6"/>
      <c r="F561" s="92"/>
    </row>
    <row r="562" spans="1:6" s="1" customFormat="1" ht="102.75" customHeight="1" hidden="1">
      <c r="A562" s="144"/>
      <c r="B562" s="79"/>
      <c r="C562" s="11"/>
      <c r="D562" s="11"/>
      <c r="E562" s="6"/>
      <c r="F562" s="92"/>
    </row>
    <row r="563" spans="1:6" s="1" customFormat="1" ht="102.75" customHeight="1" hidden="1">
      <c r="A563" s="144"/>
      <c r="B563" s="79"/>
      <c r="C563" s="11"/>
      <c r="D563" s="11"/>
      <c r="E563" s="6"/>
      <c r="F563" s="92"/>
    </row>
    <row r="564" spans="1:6" s="1" customFormat="1" ht="104.25" customHeight="1" hidden="1">
      <c r="A564" s="144"/>
      <c r="B564" s="79"/>
      <c r="C564" s="11"/>
      <c r="D564" s="11"/>
      <c r="E564" s="6"/>
      <c r="F564" s="92"/>
    </row>
    <row r="565" spans="1:6" s="1" customFormat="1" ht="104.25" customHeight="1" hidden="1">
      <c r="A565" s="144"/>
      <c r="B565" s="79"/>
      <c r="C565" s="11"/>
      <c r="D565" s="11"/>
      <c r="E565" s="6"/>
      <c r="F565" s="92"/>
    </row>
    <row r="566" spans="1:6" s="1" customFormat="1" ht="84.75" customHeight="1" hidden="1">
      <c r="A566" s="144"/>
      <c r="B566" s="79"/>
      <c r="C566" s="11"/>
      <c r="D566" s="11"/>
      <c r="E566" s="6"/>
      <c r="F566" s="92"/>
    </row>
    <row r="567" spans="1:6" s="1" customFormat="1" ht="101.25" customHeight="1" hidden="1">
      <c r="A567" s="144"/>
      <c r="B567" s="79"/>
      <c r="C567" s="11"/>
      <c r="D567" s="11"/>
      <c r="E567" s="6"/>
      <c r="F567" s="92"/>
    </row>
    <row r="568" spans="1:6" s="1" customFormat="1" ht="33" customHeight="1" hidden="1">
      <c r="A568" s="144"/>
      <c r="B568" s="79"/>
      <c r="C568" s="11"/>
      <c r="D568" s="11"/>
      <c r="E568" s="6"/>
      <c r="F568" s="92"/>
    </row>
    <row r="569" spans="1:6" s="1" customFormat="1" ht="22.5" customHeight="1">
      <c r="A569" s="48" t="s">
        <v>41</v>
      </c>
      <c r="B569" s="63" t="s">
        <v>1128</v>
      </c>
      <c r="C569" s="14"/>
      <c r="D569" s="14"/>
      <c r="E569" s="14"/>
      <c r="F569" s="73">
        <f>F570+F574+F576+F580+F582+F584+F578</f>
        <v>309241</v>
      </c>
    </row>
    <row r="570" spans="1:6" s="1" customFormat="1" ht="31.5">
      <c r="A570" s="43" t="s">
        <v>81</v>
      </c>
      <c r="B570" s="97" t="s">
        <v>1141</v>
      </c>
      <c r="C570" s="13"/>
      <c r="D570" s="13"/>
      <c r="E570" s="13"/>
      <c r="F570" s="145">
        <f>F571+F572+F573</f>
        <v>49687</v>
      </c>
    </row>
    <row r="571" spans="1:6" s="1" customFormat="1" ht="96.75" customHeight="1">
      <c r="A571" s="43" t="s">
        <v>83</v>
      </c>
      <c r="B571" s="97" t="s">
        <v>1142</v>
      </c>
      <c r="C571" s="12" t="s">
        <v>598</v>
      </c>
      <c r="D571" s="12" t="s">
        <v>22</v>
      </c>
      <c r="E571" s="12" t="s">
        <v>138</v>
      </c>
      <c r="F571" s="108">
        <v>45002</v>
      </c>
    </row>
    <row r="572" spans="1:6" s="1" customFormat="1" ht="47.25">
      <c r="A572" s="43" t="s">
        <v>1101</v>
      </c>
      <c r="B572" s="97" t="s">
        <v>1142</v>
      </c>
      <c r="C572" s="13" t="s">
        <v>17</v>
      </c>
      <c r="D572" s="13" t="s">
        <v>22</v>
      </c>
      <c r="E572" s="13" t="s">
        <v>138</v>
      </c>
      <c r="F572" s="108">
        <v>4416</v>
      </c>
    </row>
    <row r="573" spans="1:6" s="1" customFormat="1" ht="31.5">
      <c r="A573" s="43" t="s">
        <v>85</v>
      </c>
      <c r="B573" s="97" t="s">
        <v>1142</v>
      </c>
      <c r="C573" s="13" t="s">
        <v>494</v>
      </c>
      <c r="D573" s="13" t="s">
        <v>22</v>
      </c>
      <c r="E573" s="13" t="s">
        <v>138</v>
      </c>
      <c r="F573" s="108">
        <v>269</v>
      </c>
    </row>
    <row r="574" spans="1:6" s="1" customFormat="1" ht="31.5">
      <c r="A574" s="43" t="s">
        <v>1129</v>
      </c>
      <c r="B574" s="97" t="s">
        <v>1143</v>
      </c>
      <c r="C574" s="13"/>
      <c r="D574" s="13"/>
      <c r="E574" s="13"/>
      <c r="F574" s="108">
        <f>F575</f>
        <v>183147</v>
      </c>
    </row>
    <row r="575" spans="1:6" s="1" customFormat="1" ht="31.5">
      <c r="A575" s="43" t="s">
        <v>1130</v>
      </c>
      <c r="B575" s="97" t="s">
        <v>1144</v>
      </c>
      <c r="C575" s="13" t="s">
        <v>142</v>
      </c>
      <c r="D575" s="13" t="s">
        <v>22</v>
      </c>
      <c r="E575" s="13" t="s">
        <v>138</v>
      </c>
      <c r="F575" s="108">
        <v>183147</v>
      </c>
    </row>
    <row r="576" spans="1:6" s="1" customFormat="1" ht="55.5" customHeight="1">
      <c r="A576" s="43" t="s">
        <v>1131</v>
      </c>
      <c r="B576" s="97" t="s">
        <v>1145</v>
      </c>
      <c r="C576" s="13"/>
      <c r="D576" s="13"/>
      <c r="E576" s="13"/>
      <c r="F576" s="108">
        <f>F577</f>
        <v>16142</v>
      </c>
    </row>
    <row r="577" spans="1:6" s="1" customFormat="1" ht="47.25">
      <c r="A577" s="43" t="s">
        <v>1132</v>
      </c>
      <c r="B577" s="97" t="s">
        <v>1146</v>
      </c>
      <c r="C577" s="13" t="s">
        <v>142</v>
      </c>
      <c r="D577" s="13" t="s">
        <v>22</v>
      </c>
      <c r="E577" s="13" t="s">
        <v>138</v>
      </c>
      <c r="F577" s="108">
        <v>16142</v>
      </c>
    </row>
    <row r="578" spans="1:6" s="1" customFormat="1" ht="31.5">
      <c r="A578" s="43" t="s">
        <v>1133</v>
      </c>
      <c r="B578" s="97" t="s">
        <v>1147</v>
      </c>
      <c r="C578" s="13"/>
      <c r="D578" s="13"/>
      <c r="E578" s="13"/>
      <c r="F578" s="108">
        <f>F579</f>
        <v>11136</v>
      </c>
    </row>
    <row r="579" spans="1:6" s="1" customFormat="1" ht="31.5">
      <c r="A579" s="43" t="s">
        <v>1134</v>
      </c>
      <c r="B579" s="97" t="s">
        <v>1148</v>
      </c>
      <c r="C579" s="13" t="s">
        <v>142</v>
      </c>
      <c r="D579" s="13" t="s">
        <v>22</v>
      </c>
      <c r="E579" s="13" t="s">
        <v>138</v>
      </c>
      <c r="F579" s="108">
        <v>11136</v>
      </c>
    </row>
    <row r="580" spans="1:6" s="1" customFormat="1" ht="47.25">
      <c r="A580" s="43" t="s">
        <v>1135</v>
      </c>
      <c r="B580" s="97" t="s">
        <v>1149</v>
      </c>
      <c r="C580" s="13"/>
      <c r="D580" s="13"/>
      <c r="E580" s="13"/>
      <c r="F580" s="108">
        <f>F581</f>
        <v>39069</v>
      </c>
    </row>
    <row r="581" spans="1:6" s="1" customFormat="1" ht="47.25">
      <c r="A581" s="43" t="s">
        <v>1136</v>
      </c>
      <c r="B581" s="97" t="s">
        <v>1150</v>
      </c>
      <c r="C581" s="13" t="s">
        <v>142</v>
      </c>
      <c r="D581" s="13" t="s">
        <v>22</v>
      </c>
      <c r="E581" s="13" t="s">
        <v>138</v>
      </c>
      <c r="F581" s="108">
        <v>39069</v>
      </c>
    </row>
    <row r="582" spans="1:6" s="1" customFormat="1" ht="33.75" customHeight="1">
      <c r="A582" s="43" t="s">
        <v>1137</v>
      </c>
      <c r="B582" s="97" t="s">
        <v>1151</v>
      </c>
      <c r="C582" s="13"/>
      <c r="D582" s="13"/>
      <c r="E582" s="13"/>
      <c r="F582" s="108">
        <f>F583</f>
        <v>60</v>
      </c>
    </row>
    <row r="583" spans="1:6" s="1" customFormat="1" ht="31.5">
      <c r="A583" s="43" t="s">
        <v>1138</v>
      </c>
      <c r="B583" s="97" t="s">
        <v>1152</v>
      </c>
      <c r="C583" s="13" t="s">
        <v>142</v>
      </c>
      <c r="D583" s="13" t="s">
        <v>22</v>
      </c>
      <c r="E583" s="13" t="s">
        <v>138</v>
      </c>
      <c r="F583" s="108">
        <v>60</v>
      </c>
    </row>
    <row r="584" spans="1:6" s="1" customFormat="1" ht="31.5">
      <c r="A584" s="43" t="s">
        <v>1139</v>
      </c>
      <c r="B584" s="97" t="s">
        <v>1153</v>
      </c>
      <c r="C584" s="13"/>
      <c r="D584" s="13"/>
      <c r="E584" s="13"/>
      <c r="F584" s="108">
        <f>F585</f>
        <v>10000</v>
      </c>
    </row>
    <row r="585" spans="1:6" s="1" customFormat="1" ht="47.25">
      <c r="A585" s="43" t="s">
        <v>1140</v>
      </c>
      <c r="B585" s="97" t="s">
        <v>1154</v>
      </c>
      <c r="C585" s="13" t="s">
        <v>699</v>
      </c>
      <c r="D585" s="13" t="s">
        <v>22</v>
      </c>
      <c r="E585" s="13" t="s">
        <v>138</v>
      </c>
      <c r="F585" s="108">
        <v>10000</v>
      </c>
    </row>
    <row r="586" spans="1:6" s="1" customFormat="1" ht="96.75" customHeight="1" hidden="1">
      <c r="A586" s="43"/>
      <c r="B586" s="97"/>
      <c r="C586" s="12"/>
      <c r="D586" s="12"/>
      <c r="E586" s="12"/>
      <c r="F586" s="92"/>
    </row>
    <row r="587" spans="1:6" s="1" customFormat="1" ht="96.75" customHeight="1" hidden="1">
      <c r="A587" s="43"/>
      <c r="B587" s="97"/>
      <c r="C587" s="12"/>
      <c r="D587" s="12"/>
      <c r="E587" s="12"/>
      <c r="F587" s="92"/>
    </row>
    <row r="588" spans="1:6" s="1" customFormat="1" ht="87" customHeight="1" hidden="1">
      <c r="A588" s="43"/>
      <c r="B588" s="97"/>
      <c r="C588" s="13"/>
      <c r="D588" s="13"/>
      <c r="E588" s="13"/>
      <c r="F588" s="92"/>
    </row>
    <row r="589" spans="1:6" s="1" customFormat="1" ht="87" customHeight="1" hidden="1">
      <c r="A589" s="171"/>
      <c r="B589" s="97"/>
      <c r="C589" s="13"/>
      <c r="D589" s="13"/>
      <c r="E589" s="13"/>
      <c r="F589" s="92"/>
    </row>
    <row r="590" spans="1:6" s="1" customFormat="1" ht="84" customHeight="1" hidden="1">
      <c r="A590" s="43"/>
      <c r="B590" s="97"/>
      <c r="C590" s="13"/>
      <c r="D590" s="13"/>
      <c r="E590" s="13"/>
      <c r="F590" s="92"/>
    </row>
    <row r="591" spans="1:6" s="1" customFormat="1" ht="97.5" customHeight="1" hidden="1">
      <c r="A591" s="43"/>
      <c r="B591" s="97"/>
      <c r="C591" s="13"/>
      <c r="D591" s="13"/>
      <c r="E591" s="13"/>
      <c r="F591" s="92"/>
    </row>
    <row r="592" spans="1:6" s="1" customFormat="1" ht="93.75" customHeight="1" hidden="1">
      <c r="A592" s="43"/>
      <c r="B592" s="97"/>
      <c r="C592" s="13"/>
      <c r="D592" s="13"/>
      <c r="E592" s="13"/>
      <c r="F592" s="92"/>
    </row>
    <row r="593" spans="1:6" s="1" customFormat="1" ht="98.25" customHeight="1" hidden="1">
      <c r="A593" s="43"/>
      <c r="B593" s="97"/>
      <c r="C593" s="13"/>
      <c r="D593" s="13"/>
      <c r="E593" s="13"/>
      <c r="F593" s="92"/>
    </row>
    <row r="594" spans="1:6" s="1" customFormat="1" ht="87" customHeight="1" hidden="1">
      <c r="A594" s="43"/>
      <c r="B594" s="97"/>
      <c r="C594" s="13"/>
      <c r="D594" s="13"/>
      <c r="E594" s="13"/>
      <c r="F594" s="92"/>
    </row>
    <row r="595" spans="1:6" s="1" customFormat="1" ht="31.5">
      <c r="A595" s="62" t="s">
        <v>34</v>
      </c>
      <c r="B595" s="74">
        <v>5</v>
      </c>
      <c r="C595" s="8"/>
      <c r="D595" s="9"/>
      <c r="E595" s="9"/>
      <c r="F595" s="76">
        <f>F596+F614+F621+F631+F639+F647</f>
        <v>634954</v>
      </c>
    </row>
    <row r="596" spans="1:6" s="1" customFormat="1" ht="21" customHeight="1">
      <c r="A596" s="62" t="s">
        <v>741</v>
      </c>
      <c r="B596" s="64" t="s">
        <v>740</v>
      </c>
      <c r="C596" s="2"/>
      <c r="D596" s="2"/>
      <c r="E596" s="2"/>
      <c r="F596" s="70">
        <f>F597+F602+F608+F606+F611</f>
        <v>120388</v>
      </c>
    </row>
    <row r="597" spans="1:6" s="1" customFormat="1" ht="31.5">
      <c r="A597" s="135" t="s">
        <v>570</v>
      </c>
      <c r="B597" s="65" t="s">
        <v>742</v>
      </c>
      <c r="C597" s="3"/>
      <c r="D597" s="3"/>
      <c r="E597" s="3"/>
      <c r="F597" s="92">
        <v>114696</v>
      </c>
    </row>
    <row r="598" spans="1:6" s="1" customFormat="1" ht="78.75">
      <c r="A598" s="135" t="s">
        <v>743</v>
      </c>
      <c r="B598" s="65" t="s">
        <v>744</v>
      </c>
      <c r="C598" s="3" t="s">
        <v>598</v>
      </c>
      <c r="D598" s="3" t="s">
        <v>237</v>
      </c>
      <c r="E598" s="3" t="s">
        <v>21</v>
      </c>
      <c r="F598" s="92">
        <v>25538</v>
      </c>
    </row>
    <row r="599" spans="1:6" s="1" customFormat="1" ht="47.25">
      <c r="A599" s="135" t="s">
        <v>894</v>
      </c>
      <c r="B599" s="65" t="s">
        <v>744</v>
      </c>
      <c r="C599" s="3" t="s">
        <v>17</v>
      </c>
      <c r="D599" s="3" t="s">
        <v>237</v>
      </c>
      <c r="E599" s="3" t="s">
        <v>21</v>
      </c>
      <c r="F599" s="92">
        <v>7029</v>
      </c>
    </row>
    <row r="600" spans="1:6" s="1" customFormat="1" ht="47.25">
      <c r="A600" s="135" t="s">
        <v>387</v>
      </c>
      <c r="B600" s="65" t="s">
        <v>744</v>
      </c>
      <c r="C600" s="3" t="s">
        <v>336</v>
      </c>
      <c r="D600" s="3" t="s">
        <v>237</v>
      </c>
      <c r="E600" s="3" t="s">
        <v>21</v>
      </c>
      <c r="F600" s="92">
        <v>81740</v>
      </c>
    </row>
    <row r="601" spans="1:6" s="1" customFormat="1" ht="31.5">
      <c r="A601" s="135" t="s">
        <v>94</v>
      </c>
      <c r="B601" s="65" t="s">
        <v>744</v>
      </c>
      <c r="C601" s="3" t="s">
        <v>494</v>
      </c>
      <c r="D601" s="3" t="s">
        <v>237</v>
      </c>
      <c r="E601" s="3" t="s">
        <v>21</v>
      </c>
      <c r="F601" s="92">
        <v>389</v>
      </c>
    </row>
    <row r="602" spans="1:6" s="1" customFormat="1" ht="21" customHeight="1">
      <c r="A602" s="135" t="s">
        <v>745</v>
      </c>
      <c r="B602" s="65" t="s">
        <v>746</v>
      </c>
      <c r="C602" s="3"/>
      <c r="D602" s="3"/>
      <c r="E602" s="3"/>
      <c r="F602" s="92">
        <v>4109</v>
      </c>
    </row>
    <row r="603" spans="1:6" s="1" customFormat="1" ht="31.5">
      <c r="A603" s="135" t="s">
        <v>1373</v>
      </c>
      <c r="B603" s="65" t="s">
        <v>747</v>
      </c>
      <c r="C603" s="3" t="s">
        <v>17</v>
      </c>
      <c r="D603" s="3" t="s">
        <v>237</v>
      </c>
      <c r="E603" s="3" t="s">
        <v>21</v>
      </c>
      <c r="F603" s="92">
        <v>780</v>
      </c>
    </row>
    <row r="604" spans="1:6" s="1" customFormat="1" ht="47.25">
      <c r="A604" s="135" t="s">
        <v>1321</v>
      </c>
      <c r="B604" s="65" t="s">
        <v>747</v>
      </c>
      <c r="C604" s="3" t="s">
        <v>336</v>
      </c>
      <c r="D604" s="3" t="s">
        <v>237</v>
      </c>
      <c r="E604" s="3" t="s">
        <v>21</v>
      </c>
      <c r="F604" s="92">
        <v>2800</v>
      </c>
    </row>
    <row r="605" spans="1:6" s="1" customFormat="1" ht="47.25">
      <c r="A605" s="135" t="s">
        <v>748</v>
      </c>
      <c r="B605" s="65" t="s">
        <v>749</v>
      </c>
      <c r="C605" s="3" t="s">
        <v>142</v>
      </c>
      <c r="D605" s="3" t="s">
        <v>237</v>
      </c>
      <c r="E605" s="3" t="s">
        <v>21</v>
      </c>
      <c r="F605" s="92">
        <v>529</v>
      </c>
    </row>
    <row r="606" spans="1:6" s="1" customFormat="1" ht="63">
      <c r="A606" s="135" t="s">
        <v>750</v>
      </c>
      <c r="B606" s="65" t="s">
        <v>751</v>
      </c>
      <c r="C606" s="3"/>
      <c r="D606" s="3"/>
      <c r="E606" s="3"/>
      <c r="F606" s="92">
        <v>655</v>
      </c>
    </row>
    <row r="607" spans="1:6" s="1" customFormat="1" ht="63">
      <c r="A607" s="135" t="s">
        <v>752</v>
      </c>
      <c r="B607" s="65" t="s">
        <v>753</v>
      </c>
      <c r="C607" s="3" t="s">
        <v>142</v>
      </c>
      <c r="D607" s="3" t="s">
        <v>237</v>
      </c>
      <c r="E607" s="3" t="s">
        <v>21</v>
      </c>
      <c r="F607" s="92">
        <v>655</v>
      </c>
    </row>
    <row r="608" spans="1:6" s="1" customFormat="1" ht="47.25">
      <c r="A608" s="135" t="s">
        <v>754</v>
      </c>
      <c r="B608" s="65" t="s">
        <v>755</v>
      </c>
      <c r="C608" s="3"/>
      <c r="D608" s="3"/>
      <c r="E608" s="3"/>
      <c r="F608" s="92">
        <v>628</v>
      </c>
    </row>
    <row r="609" spans="1:6" s="1" customFormat="1" ht="31.5">
      <c r="A609" s="135" t="s">
        <v>1357</v>
      </c>
      <c r="B609" s="65" t="s">
        <v>756</v>
      </c>
      <c r="C609" s="3" t="s">
        <v>17</v>
      </c>
      <c r="D609" s="3" t="s">
        <v>237</v>
      </c>
      <c r="E609" s="3" t="s">
        <v>21</v>
      </c>
      <c r="F609" s="92">
        <v>558</v>
      </c>
    </row>
    <row r="610" spans="1:6" s="1" customFormat="1" ht="31.5">
      <c r="A610" s="146" t="s">
        <v>739</v>
      </c>
      <c r="B610" s="107" t="s">
        <v>756</v>
      </c>
      <c r="C610" s="6" t="s">
        <v>336</v>
      </c>
      <c r="D610" s="6" t="s">
        <v>237</v>
      </c>
      <c r="E610" s="6" t="s">
        <v>21</v>
      </c>
      <c r="F610" s="92">
        <v>70</v>
      </c>
    </row>
    <row r="611" spans="1:6" s="1" customFormat="1" ht="31.5">
      <c r="A611" s="57" t="s">
        <v>757</v>
      </c>
      <c r="B611" s="107" t="s">
        <v>758</v>
      </c>
      <c r="C611" s="3"/>
      <c r="D611" s="6"/>
      <c r="E611" s="6"/>
      <c r="F611" s="92">
        <v>300</v>
      </c>
    </row>
    <row r="612" spans="1:6" s="1" customFormat="1" ht="47.25">
      <c r="A612" s="54" t="s">
        <v>759</v>
      </c>
      <c r="B612" s="107" t="s">
        <v>760</v>
      </c>
      <c r="C612" s="3" t="s">
        <v>336</v>
      </c>
      <c r="D612" s="6" t="s">
        <v>237</v>
      </c>
      <c r="E612" s="6" t="s">
        <v>21</v>
      </c>
      <c r="F612" s="92">
        <v>300</v>
      </c>
    </row>
    <row r="613" spans="1:6" s="1" customFormat="1" ht="114.75" customHeight="1" hidden="1">
      <c r="A613" s="176"/>
      <c r="B613" s="147"/>
      <c r="C613" s="6"/>
      <c r="D613" s="6"/>
      <c r="E613" s="6"/>
      <c r="F613" s="92"/>
    </row>
    <row r="614" spans="1:6" s="1" customFormat="1" ht="23.25" customHeight="1">
      <c r="A614" s="62" t="s">
        <v>762</v>
      </c>
      <c r="B614" s="64" t="s">
        <v>761</v>
      </c>
      <c r="C614" s="2"/>
      <c r="D614" s="2"/>
      <c r="E614" s="2"/>
      <c r="F614" s="70">
        <f>F615+F617+F619</f>
        <v>112219</v>
      </c>
    </row>
    <row r="615" spans="1:6" s="1" customFormat="1" ht="43.5" customHeight="1">
      <c r="A615" s="146" t="s">
        <v>570</v>
      </c>
      <c r="B615" s="148" t="s">
        <v>763</v>
      </c>
      <c r="C615" s="6"/>
      <c r="D615" s="6"/>
      <c r="E615" s="6"/>
      <c r="F615" s="92">
        <v>110416</v>
      </c>
    </row>
    <row r="616" spans="1:6" s="1" customFormat="1" ht="55.5" customHeight="1">
      <c r="A616" s="52" t="s">
        <v>387</v>
      </c>
      <c r="B616" s="148" t="s">
        <v>764</v>
      </c>
      <c r="C616" s="3" t="s">
        <v>336</v>
      </c>
      <c r="D616" s="6" t="s">
        <v>237</v>
      </c>
      <c r="E616" s="6" t="s">
        <v>21</v>
      </c>
      <c r="F616" s="92">
        <v>110416</v>
      </c>
    </row>
    <row r="617" spans="1:6" s="1" customFormat="1" ht="34.5" customHeight="1">
      <c r="A617" s="52" t="s">
        <v>765</v>
      </c>
      <c r="B617" s="148" t="s">
        <v>766</v>
      </c>
      <c r="C617" s="3"/>
      <c r="D617" s="6"/>
      <c r="E617" s="6"/>
      <c r="F617" s="92">
        <v>1703</v>
      </c>
    </row>
    <row r="618" spans="1:6" s="1" customFormat="1" ht="39.75" customHeight="1">
      <c r="A618" s="52" t="s">
        <v>739</v>
      </c>
      <c r="B618" s="148" t="s">
        <v>767</v>
      </c>
      <c r="C618" s="3" t="s">
        <v>336</v>
      </c>
      <c r="D618" s="6" t="s">
        <v>237</v>
      </c>
      <c r="E618" s="6" t="s">
        <v>21</v>
      </c>
      <c r="F618" s="92">
        <v>1703</v>
      </c>
    </row>
    <row r="619" spans="1:6" s="1" customFormat="1" ht="36" customHeight="1">
      <c r="A619" s="149" t="s">
        <v>757</v>
      </c>
      <c r="B619" s="150" t="s">
        <v>768</v>
      </c>
      <c r="C619" s="6"/>
      <c r="D619" s="6"/>
      <c r="E619" s="6"/>
      <c r="F619" s="92">
        <v>100</v>
      </c>
    </row>
    <row r="620" spans="1:6" s="1" customFormat="1" ht="34.5" customHeight="1">
      <c r="A620" s="176" t="s">
        <v>769</v>
      </c>
      <c r="B620" s="150" t="s">
        <v>770</v>
      </c>
      <c r="C620" s="6" t="s">
        <v>336</v>
      </c>
      <c r="D620" s="6" t="s">
        <v>237</v>
      </c>
      <c r="E620" s="6" t="s">
        <v>21</v>
      </c>
      <c r="F620" s="92">
        <v>100</v>
      </c>
    </row>
    <row r="621" spans="1:6" s="1" customFormat="1" ht="36.75" customHeight="1">
      <c r="A621" s="58" t="s">
        <v>772</v>
      </c>
      <c r="B621" s="151" t="s">
        <v>771</v>
      </c>
      <c r="C621" s="2"/>
      <c r="D621" s="5"/>
      <c r="E621" s="5"/>
      <c r="F621" s="70">
        <f>F622+F624+F626</f>
        <v>50237</v>
      </c>
    </row>
    <row r="622" spans="1:6" s="1" customFormat="1" ht="31.5">
      <c r="A622" s="146" t="s">
        <v>570</v>
      </c>
      <c r="B622" s="148" t="s">
        <v>773</v>
      </c>
      <c r="C622" s="6"/>
      <c r="D622" s="6"/>
      <c r="E622" s="6"/>
      <c r="F622" s="92">
        <v>49267</v>
      </c>
    </row>
    <row r="623" spans="1:6" s="1" customFormat="1" ht="56.25" customHeight="1">
      <c r="A623" s="52" t="s">
        <v>387</v>
      </c>
      <c r="B623" s="148" t="s">
        <v>774</v>
      </c>
      <c r="C623" s="3" t="s">
        <v>336</v>
      </c>
      <c r="D623" s="6" t="s">
        <v>237</v>
      </c>
      <c r="E623" s="6" t="s">
        <v>23</v>
      </c>
      <c r="F623" s="92">
        <v>49267</v>
      </c>
    </row>
    <row r="624" spans="1:6" s="1" customFormat="1" ht="54.75" customHeight="1">
      <c r="A624" s="149" t="s">
        <v>775</v>
      </c>
      <c r="B624" s="148" t="s">
        <v>776</v>
      </c>
      <c r="C624" s="6"/>
      <c r="D624" s="6"/>
      <c r="E624" s="6"/>
      <c r="F624" s="92">
        <v>940</v>
      </c>
    </row>
    <row r="625" spans="1:6" s="1" customFormat="1" ht="31.5">
      <c r="A625" s="146" t="s">
        <v>739</v>
      </c>
      <c r="B625" s="148" t="s">
        <v>777</v>
      </c>
      <c r="C625" s="3" t="s">
        <v>336</v>
      </c>
      <c r="D625" s="6" t="s">
        <v>237</v>
      </c>
      <c r="E625" s="6" t="s">
        <v>23</v>
      </c>
      <c r="F625" s="92">
        <v>940</v>
      </c>
    </row>
    <row r="626" spans="1:6" s="1" customFormat="1" ht="31.5">
      <c r="A626" s="31" t="s">
        <v>778</v>
      </c>
      <c r="B626" s="79" t="s">
        <v>779</v>
      </c>
      <c r="C626" s="10"/>
      <c r="D626" s="11"/>
      <c r="E626" s="11"/>
      <c r="F626" s="92">
        <v>30</v>
      </c>
    </row>
    <row r="627" spans="1:6" s="1" customFormat="1" ht="47.25">
      <c r="A627" s="85" t="s">
        <v>1322</v>
      </c>
      <c r="B627" s="79" t="s">
        <v>780</v>
      </c>
      <c r="C627" s="10" t="s">
        <v>336</v>
      </c>
      <c r="D627" s="11" t="s">
        <v>237</v>
      </c>
      <c r="E627" s="11" t="s">
        <v>23</v>
      </c>
      <c r="F627" s="92">
        <v>30</v>
      </c>
    </row>
    <row r="628" spans="1:6" s="1" customFormat="1" ht="15.75" hidden="1">
      <c r="A628" s="165"/>
      <c r="B628" s="79"/>
      <c r="C628" s="10"/>
      <c r="D628" s="11"/>
      <c r="E628" s="11"/>
      <c r="F628" s="92"/>
    </row>
    <row r="629" spans="1:6" s="1" customFormat="1" ht="15.75" hidden="1">
      <c r="A629" s="177"/>
      <c r="B629" s="79"/>
      <c r="C629" s="10"/>
      <c r="D629" s="11"/>
      <c r="E629" s="11"/>
      <c r="F629" s="92"/>
    </row>
    <row r="630" spans="1:6" s="1" customFormat="1" ht="86.25" customHeight="1" hidden="1">
      <c r="A630" s="31"/>
      <c r="B630" s="79"/>
      <c r="C630" s="10"/>
      <c r="D630" s="11"/>
      <c r="E630" s="11"/>
      <c r="F630" s="92"/>
    </row>
    <row r="631" spans="1:6" s="1" customFormat="1" ht="41.25" customHeight="1">
      <c r="A631" s="58" t="s">
        <v>782</v>
      </c>
      <c r="B631" s="151" t="s">
        <v>781</v>
      </c>
      <c r="C631" s="2"/>
      <c r="D631" s="5"/>
      <c r="E631" s="5"/>
      <c r="F631" s="70">
        <f>F635+F632</f>
        <v>1923</v>
      </c>
    </row>
    <row r="632" spans="1:6" s="1" customFormat="1" ht="94.5">
      <c r="A632" s="52" t="s">
        <v>1157</v>
      </c>
      <c r="B632" s="147" t="s">
        <v>1155</v>
      </c>
      <c r="C632" s="2"/>
      <c r="D632" s="5"/>
      <c r="E632" s="5"/>
      <c r="F632" s="70">
        <f>F633+F634</f>
        <v>590</v>
      </c>
    </row>
    <row r="633" spans="1:6" s="1" customFormat="1" ht="141.75">
      <c r="A633" s="52" t="s">
        <v>1158</v>
      </c>
      <c r="B633" s="150" t="s">
        <v>1156</v>
      </c>
      <c r="C633" s="3">
        <v>100</v>
      </c>
      <c r="D633" s="6" t="s">
        <v>237</v>
      </c>
      <c r="E633" s="6" t="s">
        <v>21</v>
      </c>
      <c r="F633" s="92">
        <v>587</v>
      </c>
    </row>
    <row r="634" spans="1:6" s="1" customFormat="1" ht="114" customHeight="1">
      <c r="A634" s="52" t="s">
        <v>1159</v>
      </c>
      <c r="B634" s="150" t="s">
        <v>1156</v>
      </c>
      <c r="C634" s="3">
        <v>200</v>
      </c>
      <c r="D634" s="6" t="s">
        <v>237</v>
      </c>
      <c r="E634" s="6" t="s">
        <v>21</v>
      </c>
      <c r="F634" s="92">
        <v>3</v>
      </c>
    </row>
    <row r="635" spans="1:6" s="1" customFormat="1" ht="31.5">
      <c r="A635" s="31" t="s">
        <v>783</v>
      </c>
      <c r="B635" s="147" t="s">
        <v>784</v>
      </c>
      <c r="C635" s="3"/>
      <c r="D635" s="6"/>
      <c r="E635" s="6"/>
      <c r="F635" s="70">
        <v>1333</v>
      </c>
    </row>
    <row r="636" spans="1:6" s="1" customFormat="1" ht="47.25">
      <c r="A636" s="57" t="s">
        <v>1374</v>
      </c>
      <c r="B636" s="148" t="s">
        <v>785</v>
      </c>
      <c r="C636" s="3" t="s">
        <v>17</v>
      </c>
      <c r="D636" s="6" t="s">
        <v>237</v>
      </c>
      <c r="E636" s="6" t="s">
        <v>23</v>
      </c>
      <c r="F636" s="92">
        <v>1333</v>
      </c>
    </row>
    <row r="637" spans="1:6" s="1" customFormat="1" ht="200.25" customHeight="1" hidden="1">
      <c r="A637" s="43"/>
      <c r="B637" s="97"/>
      <c r="C637" s="13"/>
      <c r="D637" s="13"/>
      <c r="E637" s="13"/>
      <c r="F637" s="92"/>
    </row>
    <row r="638" spans="1:6" s="1" customFormat="1" ht="185.25" customHeight="1" hidden="1">
      <c r="A638" s="43"/>
      <c r="B638" s="97"/>
      <c r="C638" s="13"/>
      <c r="D638" s="13"/>
      <c r="E638" s="13"/>
      <c r="F638" s="92"/>
    </row>
    <row r="639" spans="1:6" s="1" customFormat="1" ht="21.75" customHeight="1">
      <c r="A639" s="62" t="s">
        <v>787</v>
      </c>
      <c r="B639" s="64" t="s">
        <v>786</v>
      </c>
      <c r="C639" s="2"/>
      <c r="D639" s="2"/>
      <c r="E639" s="2"/>
      <c r="F639" s="70">
        <f>F640+F642+F644</f>
        <v>309818</v>
      </c>
    </row>
    <row r="640" spans="1:6" s="1" customFormat="1" ht="33" customHeight="1">
      <c r="A640" s="52" t="s">
        <v>570</v>
      </c>
      <c r="B640" s="148" t="s">
        <v>788</v>
      </c>
      <c r="C640" s="3"/>
      <c r="D640" s="6"/>
      <c r="E640" s="6"/>
      <c r="F640" s="92">
        <v>292507</v>
      </c>
    </row>
    <row r="641" spans="1:6" s="1" customFormat="1" ht="54" customHeight="1">
      <c r="A641" s="52" t="s">
        <v>387</v>
      </c>
      <c r="B641" s="148" t="s">
        <v>789</v>
      </c>
      <c r="C641" s="3" t="s">
        <v>336</v>
      </c>
      <c r="D641" s="6" t="s">
        <v>237</v>
      </c>
      <c r="E641" s="6" t="s">
        <v>21</v>
      </c>
      <c r="F641" s="92">
        <v>292507</v>
      </c>
    </row>
    <row r="642" spans="1:6" s="1" customFormat="1" ht="54" customHeight="1">
      <c r="A642" s="52" t="s">
        <v>790</v>
      </c>
      <c r="B642" s="148" t="s">
        <v>791</v>
      </c>
      <c r="C642" s="3"/>
      <c r="D642" s="6"/>
      <c r="E642" s="6"/>
      <c r="F642" s="92">
        <v>17111</v>
      </c>
    </row>
    <row r="643" spans="1:6" s="1" customFormat="1" ht="35.25" customHeight="1">
      <c r="A643" s="52" t="s">
        <v>739</v>
      </c>
      <c r="B643" s="148" t="s">
        <v>792</v>
      </c>
      <c r="C643" s="3" t="s">
        <v>336</v>
      </c>
      <c r="D643" s="6" t="s">
        <v>237</v>
      </c>
      <c r="E643" s="6" t="s">
        <v>21</v>
      </c>
      <c r="F643" s="92">
        <v>17111</v>
      </c>
    </row>
    <row r="644" spans="1:6" s="1" customFormat="1" ht="38.25" customHeight="1">
      <c r="A644" s="52" t="s">
        <v>795</v>
      </c>
      <c r="B644" s="148" t="s">
        <v>793</v>
      </c>
      <c r="C644" s="3"/>
      <c r="D644" s="6"/>
      <c r="E644" s="6"/>
      <c r="F644" s="92">
        <v>200</v>
      </c>
    </row>
    <row r="645" spans="1:6" s="1" customFormat="1" ht="83.25" customHeight="1">
      <c r="A645" s="177" t="s">
        <v>1323</v>
      </c>
      <c r="B645" s="147" t="s">
        <v>794</v>
      </c>
      <c r="C645" s="3" t="s">
        <v>336</v>
      </c>
      <c r="D645" s="6" t="s">
        <v>237</v>
      </c>
      <c r="E645" s="6" t="s">
        <v>21</v>
      </c>
      <c r="F645" s="92">
        <v>200</v>
      </c>
    </row>
    <row r="646" spans="1:6" s="1" customFormat="1" ht="69.75" customHeight="1" hidden="1">
      <c r="A646" s="52"/>
      <c r="B646" s="148"/>
      <c r="C646" s="3"/>
      <c r="D646" s="6"/>
      <c r="E646" s="6"/>
      <c r="F646" s="92"/>
    </row>
    <row r="647" spans="1:6" s="1" customFormat="1" ht="27" customHeight="1">
      <c r="A647" s="62" t="s">
        <v>797</v>
      </c>
      <c r="B647" s="64" t="s">
        <v>796</v>
      </c>
      <c r="C647" s="2"/>
      <c r="D647" s="2"/>
      <c r="E647" s="2"/>
      <c r="F647" s="70">
        <f>F648+F655+F657</f>
        <v>40369</v>
      </c>
    </row>
    <row r="648" spans="1:6" s="1" customFormat="1" ht="36" customHeight="1">
      <c r="A648" s="43" t="s">
        <v>81</v>
      </c>
      <c r="B648" s="97" t="s">
        <v>798</v>
      </c>
      <c r="C648" s="13"/>
      <c r="D648" s="13"/>
      <c r="E648" s="13"/>
      <c r="F648" s="92">
        <f>F649+F650+F651+F652+F653+F654</f>
        <v>37792</v>
      </c>
    </row>
    <row r="649" spans="1:6" s="1" customFormat="1" ht="92.25" customHeight="1">
      <c r="A649" s="43" t="s">
        <v>743</v>
      </c>
      <c r="B649" s="97" t="s">
        <v>799</v>
      </c>
      <c r="C649" s="13" t="s">
        <v>598</v>
      </c>
      <c r="D649" s="13" t="s">
        <v>237</v>
      </c>
      <c r="E649" s="13" t="s">
        <v>23</v>
      </c>
      <c r="F649" s="92">
        <v>16439</v>
      </c>
    </row>
    <row r="650" spans="1:6" s="1" customFormat="1" ht="47.25">
      <c r="A650" s="43" t="s">
        <v>1375</v>
      </c>
      <c r="B650" s="97" t="s">
        <v>799</v>
      </c>
      <c r="C650" s="13" t="s">
        <v>17</v>
      </c>
      <c r="D650" s="13" t="s">
        <v>237</v>
      </c>
      <c r="E650" s="13" t="s">
        <v>23</v>
      </c>
      <c r="F650" s="92">
        <v>3853</v>
      </c>
    </row>
    <row r="651" spans="1:6" s="1" customFormat="1" ht="36" customHeight="1">
      <c r="A651" s="149" t="s">
        <v>94</v>
      </c>
      <c r="B651" s="148" t="s">
        <v>799</v>
      </c>
      <c r="C651" s="6" t="s">
        <v>494</v>
      </c>
      <c r="D651" s="6" t="s">
        <v>237</v>
      </c>
      <c r="E651" s="6" t="s">
        <v>23</v>
      </c>
      <c r="F651" s="92">
        <v>316</v>
      </c>
    </row>
    <row r="652" spans="1:6" s="1" customFormat="1" ht="78.75">
      <c r="A652" s="149" t="s">
        <v>83</v>
      </c>
      <c r="B652" s="147" t="s">
        <v>1160</v>
      </c>
      <c r="C652" s="6" t="s">
        <v>598</v>
      </c>
      <c r="D652" s="6" t="s">
        <v>237</v>
      </c>
      <c r="E652" s="6" t="s">
        <v>23</v>
      </c>
      <c r="F652" s="92">
        <v>15917</v>
      </c>
    </row>
    <row r="653" spans="1:6" s="1" customFormat="1" ht="47.25">
      <c r="A653" s="149" t="s">
        <v>1101</v>
      </c>
      <c r="B653" s="147" t="s">
        <v>1160</v>
      </c>
      <c r="C653" s="6" t="s">
        <v>17</v>
      </c>
      <c r="D653" s="6" t="s">
        <v>20</v>
      </c>
      <c r="E653" s="6" t="s">
        <v>23</v>
      </c>
      <c r="F653" s="92">
        <v>1031</v>
      </c>
    </row>
    <row r="654" spans="1:6" s="1" customFormat="1" ht="31.5">
      <c r="A654" s="149" t="s">
        <v>85</v>
      </c>
      <c r="B654" s="147" t="s">
        <v>1160</v>
      </c>
      <c r="C654" s="6" t="s">
        <v>494</v>
      </c>
      <c r="D654" s="6" t="s">
        <v>20</v>
      </c>
      <c r="E654" s="6" t="s">
        <v>23</v>
      </c>
      <c r="F654" s="92">
        <v>236</v>
      </c>
    </row>
    <row r="655" spans="1:6" s="1" customFormat="1" ht="21" customHeight="1">
      <c r="A655" s="52" t="s">
        <v>800</v>
      </c>
      <c r="B655" s="148" t="s">
        <v>801</v>
      </c>
      <c r="C655" s="3"/>
      <c r="D655" s="6"/>
      <c r="E655" s="6"/>
      <c r="F655" s="92">
        <v>700</v>
      </c>
    </row>
    <row r="656" spans="1:6" s="1" customFormat="1" ht="19.5" customHeight="1">
      <c r="A656" s="52" t="s">
        <v>802</v>
      </c>
      <c r="B656" s="148" t="s">
        <v>803</v>
      </c>
      <c r="C656" s="3" t="s">
        <v>699</v>
      </c>
      <c r="D656" s="6" t="s">
        <v>237</v>
      </c>
      <c r="E656" s="6" t="s">
        <v>21</v>
      </c>
      <c r="F656" s="92">
        <v>700</v>
      </c>
    </row>
    <row r="657" spans="1:6" s="1" customFormat="1" ht="22.5" customHeight="1">
      <c r="A657" s="52" t="s">
        <v>804</v>
      </c>
      <c r="B657" s="148" t="s">
        <v>805</v>
      </c>
      <c r="C657" s="3"/>
      <c r="D657" s="6"/>
      <c r="E657" s="6"/>
      <c r="F657" s="92">
        <v>1877</v>
      </c>
    </row>
    <row r="658" spans="1:6" s="1" customFormat="1" ht="31.5">
      <c r="A658" s="57" t="s">
        <v>806</v>
      </c>
      <c r="B658" s="148" t="s">
        <v>807</v>
      </c>
      <c r="C658" s="3" t="s">
        <v>699</v>
      </c>
      <c r="D658" s="6" t="s">
        <v>237</v>
      </c>
      <c r="E658" s="6" t="s">
        <v>21</v>
      </c>
      <c r="F658" s="92">
        <v>1877</v>
      </c>
    </row>
    <row r="659" spans="1:6" s="1" customFormat="1" ht="15.75" hidden="1">
      <c r="A659" s="52"/>
      <c r="B659" s="147"/>
      <c r="C659" s="3"/>
      <c r="D659" s="6"/>
      <c r="E659" s="6"/>
      <c r="F659" s="92"/>
    </row>
    <row r="660" spans="1:6" s="1" customFormat="1" ht="15.75" hidden="1">
      <c r="A660" s="52"/>
      <c r="B660" s="147"/>
      <c r="C660" s="3"/>
      <c r="D660" s="6"/>
      <c r="E660" s="6"/>
      <c r="F660" s="92"/>
    </row>
    <row r="661" spans="1:6" s="1" customFormat="1" ht="15.75" hidden="1">
      <c r="A661" s="52"/>
      <c r="B661" s="147"/>
      <c r="C661" s="3"/>
      <c r="D661" s="6"/>
      <c r="E661" s="6"/>
      <c r="F661" s="92"/>
    </row>
    <row r="662" spans="1:6" ht="47.25">
      <c r="A662" s="33" t="s">
        <v>35</v>
      </c>
      <c r="B662" s="71">
        <v>6</v>
      </c>
      <c r="C662" s="5"/>
      <c r="D662" s="5"/>
      <c r="E662" s="2"/>
      <c r="F662" s="70">
        <f>F663+F684+F701</f>
        <v>838354.9</v>
      </c>
    </row>
    <row r="663" spans="1:6" ht="27" customHeight="1">
      <c r="A663" s="33" t="s">
        <v>529</v>
      </c>
      <c r="B663" s="64" t="s">
        <v>528</v>
      </c>
      <c r="C663" s="6"/>
      <c r="D663" s="6"/>
      <c r="E663" s="3"/>
      <c r="F663" s="70">
        <f>F671+F664+F668</f>
        <v>656460.9</v>
      </c>
    </row>
    <row r="664" spans="1:6" ht="31.5" customHeight="1">
      <c r="A664" s="31" t="s">
        <v>811</v>
      </c>
      <c r="B664" s="65" t="s">
        <v>812</v>
      </c>
      <c r="C664" s="6"/>
      <c r="D664" s="6"/>
      <c r="E664" s="3"/>
      <c r="F664" s="92">
        <v>5423</v>
      </c>
    </row>
    <row r="665" spans="1:6" ht="56.25" customHeight="1">
      <c r="A665" s="31" t="s">
        <v>1376</v>
      </c>
      <c r="B665" s="65" t="s">
        <v>813</v>
      </c>
      <c r="C665" s="6" t="s">
        <v>17</v>
      </c>
      <c r="D665" s="6" t="s">
        <v>238</v>
      </c>
      <c r="E665" s="3" t="s">
        <v>15</v>
      </c>
      <c r="F665" s="92">
        <v>2723</v>
      </c>
    </row>
    <row r="666" spans="1:6" ht="66.75" customHeight="1">
      <c r="A666" s="31" t="s">
        <v>814</v>
      </c>
      <c r="B666" s="65" t="s">
        <v>815</v>
      </c>
      <c r="C666" s="6" t="s">
        <v>336</v>
      </c>
      <c r="D666" s="6" t="s">
        <v>238</v>
      </c>
      <c r="E666" s="3" t="s">
        <v>15</v>
      </c>
      <c r="F666" s="92">
        <v>2123.6</v>
      </c>
    </row>
    <row r="667" spans="1:6" ht="78.75">
      <c r="A667" s="31" t="s">
        <v>816</v>
      </c>
      <c r="B667" s="65" t="s">
        <v>817</v>
      </c>
      <c r="C667" s="6" t="s">
        <v>336</v>
      </c>
      <c r="D667" s="6" t="s">
        <v>238</v>
      </c>
      <c r="E667" s="3" t="s">
        <v>15</v>
      </c>
      <c r="F667" s="92">
        <v>576.4</v>
      </c>
    </row>
    <row r="668" spans="1:6" ht="39" customHeight="1">
      <c r="A668" s="31" t="s">
        <v>530</v>
      </c>
      <c r="B668" s="79" t="s">
        <v>531</v>
      </c>
      <c r="C668" s="6"/>
      <c r="D668" s="6"/>
      <c r="E668" s="3"/>
      <c r="F668" s="92">
        <f>F669+F670</f>
        <v>615000</v>
      </c>
    </row>
    <row r="669" spans="1:6" ht="78.75">
      <c r="A669" s="85" t="s">
        <v>532</v>
      </c>
      <c r="B669" s="79" t="s">
        <v>533</v>
      </c>
      <c r="C669" s="10">
        <v>400</v>
      </c>
      <c r="D669" s="11" t="s">
        <v>238</v>
      </c>
      <c r="E669" s="11" t="s">
        <v>152</v>
      </c>
      <c r="F669" s="90">
        <f>500000+50000+15000+40000-40000+40000</f>
        <v>605000</v>
      </c>
    </row>
    <row r="670" spans="1:6" ht="47.25">
      <c r="A670" s="52" t="s">
        <v>810</v>
      </c>
      <c r="B670" s="79" t="s">
        <v>809</v>
      </c>
      <c r="C670" s="10">
        <v>500</v>
      </c>
      <c r="D670" s="11" t="s">
        <v>238</v>
      </c>
      <c r="E670" s="6" t="s">
        <v>152</v>
      </c>
      <c r="F670" s="92">
        <v>10000</v>
      </c>
    </row>
    <row r="671" spans="1:6" ht="38.25" customHeight="1">
      <c r="A671" s="85" t="s">
        <v>530</v>
      </c>
      <c r="B671" s="79" t="s">
        <v>1047</v>
      </c>
      <c r="C671" s="10"/>
      <c r="D671" s="11"/>
      <c r="E671" s="11"/>
      <c r="F671" s="90">
        <f>F677+F678+F672+F673+F674+F675+F676</f>
        <v>36037.9</v>
      </c>
    </row>
    <row r="672" spans="1:6" ht="63">
      <c r="A672" s="85" t="s">
        <v>1377</v>
      </c>
      <c r="B672" s="79" t="s">
        <v>818</v>
      </c>
      <c r="C672" s="10" t="s">
        <v>17</v>
      </c>
      <c r="D672" s="11" t="s">
        <v>238</v>
      </c>
      <c r="E672" s="11" t="s">
        <v>18</v>
      </c>
      <c r="F672" s="90">
        <v>23839</v>
      </c>
    </row>
    <row r="673" spans="1:6" ht="63">
      <c r="A673" s="85" t="s">
        <v>819</v>
      </c>
      <c r="B673" s="79" t="s">
        <v>818</v>
      </c>
      <c r="C673" s="10" t="s">
        <v>336</v>
      </c>
      <c r="D673" s="11" t="s">
        <v>238</v>
      </c>
      <c r="E673" s="11" t="s">
        <v>18</v>
      </c>
      <c r="F673" s="90">
        <v>4011</v>
      </c>
    </row>
    <row r="674" spans="1:6" ht="47.25">
      <c r="A674" s="85" t="s">
        <v>823</v>
      </c>
      <c r="B674" s="79" t="s">
        <v>820</v>
      </c>
      <c r="C674" s="10" t="s">
        <v>142</v>
      </c>
      <c r="D674" s="11" t="s">
        <v>238</v>
      </c>
      <c r="E674" s="11" t="s">
        <v>18</v>
      </c>
      <c r="F674" s="90">
        <v>2930.3</v>
      </c>
    </row>
    <row r="675" spans="1:6" ht="64.5" customHeight="1">
      <c r="A675" s="85" t="s">
        <v>822</v>
      </c>
      <c r="B675" s="79" t="s">
        <v>820</v>
      </c>
      <c r="C675" s="10" t="s">
        <v>336</v>
      </c>
      <c r="D675" s="11" t="s">
        <v>238</v>
      </c>
      <c r="E675" s="11" t="s">
        <v>18</v>
      </c>
      <c r="F675" s="90">
        <v>3550</v>
      </c>
    </row>
    <row r="676" spans="1:6" ht="78.75">
      <c r="A676" s="85" t="s">
        <v>824</v>
      </c>
      <c r="B676" s="79" t="s">
        <v>821</v>
      </c>
      <c r="C676" s="10" t="s">
        <v>336</v>
      </c>
      <c r="D676" s="11" t="s">
        <v>238</v>
      </c>
      <c r="E676" s="11" t="s">
        <v>18</v>
      </c>
      <c r="F676" s="90">
        <v>1707.6</v>
      </c>
    </row>
    <row r="677" spans="1:6" ht="15.75" hidden="1">
      <c r="A677" s="85"/>
      <c r="B677" s="79"/>
      <c r="C677" s="10"/>
      <c r="D677" s="11"/>
      <c r="E677" s="11"/>
      <c r="F677" s="90"/>
    </row>
    <row r="678" spans="1:6" ht="15.75" hidden="1">
      <c r="A678" s="52"/>
      <c r="B678" s="79"/>
      <c r="C678" s="10"/>
      <c r="D678" s="11"/>
      <c r="E678" s="6"/>
      <c r="F678" s="92"/>
    </row>
    <row r="679" spans="1:6" ht="119.25" customHeight="1" hidden="1">
      <c r="A679" s="34"/>
      <c r="B679" s="79"/>
      <c r="C679" s="10"/>
      <c r="D679" s="11"/>
      <c r="E679" s="6"/>
      <c r="F679" s="92"/>
    </row>
    <row r="680" spans="1:6" ht="15.75" hidden="1">
      <c r="A680" s="31"/>
      <c r="B680" s="79"/>
      <c r="C680" s="10"/>
      <c r="D680" s="11"/>
      <c r="E680" s="6"/>
      <c r="F680" s="92"/>
    </row>
    <row r="681" spans="1:6" ht="15.75" hidden="1">
      <c r="A681" s="31"/>
      <c r="B681" s="79"/>
      <c r="C681" s="10"/>
      <c r="D681" s="11"/>
      <c r="E681" s="6"/>
      <c r="F681" s="92"/>
    </row>
    <row r="682" spans="1:6" ht="105.75" customHeight="1" hidden="1">
      <c r="A682" s="168"/>
      <c r="B682" s="79"/>
      <c r="C682" s="10"/>
      <c r="D682" s="11"/>
      <c r="E682" s="6"/>
      <c r="F682" s="92"/>
    </row>
    <row r="683" spans="1:6" ht="15.75" hidden="1">
      <c r="A683" s="31"/>
      <c r="B683" s="79"/>
      <c r="C683" s="10"/>
      <c r="D683" s="11"/>
      <c r="E683" s="6"/>
      <c r="F683" s="92"/>
    </row>
    <row r="684" spans="1:6" ht="39" customHeight="1">
      <c r="A684" s="62" t="s">
        <v>826</v>
      </c>
      <c r="B684" s="64" t="s">
        <v>825</v>
      </c>
      <c r="C684" s="6"/>
      <c r="D684" s="6"/>
      <c r="E684" s="4"/>
      <c r="F684" s="70">
        <f>F687+F685</f>
        <v>172696</v>
      </c>
    </row>
    <row r="685" spans="1:6" ht="63">
      <c r="A685" s="135" t="s">
        <v>1046</v>
      </c>
      <c r="B685" s="65" t="s">
        <v>1047</v>
      </c>
      <c r="C685" s="6"/>
      <c r="D685" s="6"/>
      <c r="E685" s="4"/>
      <c r="F685" s="92">
        <f>F686</f>
        <v>2328</v>
      </c>
    </row>
    <row r="686" spans="1:6" ht="39" customHeight="1">
      <c r="A686" s="135" t="s">
        <v>739</v>
      </c>
      <c r="B686" s="65" t="s">
        <v>818</v>
      </c>
      <c r="C686" s="6">
        <v>600</v>
      </c>
      <c r="D686" s="6" t="s">
        <v>20</v>
      </c>
      <c r="E686" s="4" t="s">
        <v>15</v>
      </c>
      <c r="F686" s="92">
        <v>2328</v>
      </c>
    </row>
    <row r="687" spans="1:6" ht="39" customHeight="1">
      <c r="A687" s="135" t="s">
        <v>1045</v>
      </c>
      <c r="B687" s="65" t="s">
        <v>1044</v>
      </c>
      <c r="C687" s="6"/>
      <c r="D687" s="6"/>
      <c r="E687" s="4"/>
      <c r="F687" s="92">
        <f>F688+F689</f>
        <v>170368</v>
      </c>
    </row>
    <row r="688" spans="1:6" ht="47.25">
      <c r="A688" s="135" t="s">
        <v>1307</v>
      </c>
      <c r="B688" s="65" t="s">
        <v>827</v>
      </c>
      <c r="C688" s="6" t="s">
        <v>336</v>
      </c>
      <c r="D688" s="6" t="s">
        <v>20</v>
      </c>
      <c r="E688" s="4" t="s">
        <v>15</v>
      </c>
      <c r="F688" s="92">
        <v>119820</v>
      </c>
    </row>
    <row r="689" spans="1:6" ht="51" customHeight="1">
      <c r="A689" s="178" t="s">
        <v>387</v>
      </c>
      <c r="B689" s="152" t="s">
        <v>827</v>
      </c>
      <c r="C689" s="153" t="s">
        <v>336</v>
      </c>
      <c r="D689" s="153" t="s">
        <v>238</v>
      </c>
      <c r="E689" s="153" t="s">
        <v>15</v>
      </c>
      <c r="F689" s="209">
        <v>50548</v>
      </c>
    </row>
    <row r="690" spans="1:6" ht="15.75" hidden="1">
      <c r="A690" s="52"/>
      <c r="B690" s="65"/>
      <c r="C690" s="6"/>
      <c r="D690" s="6"/>
      <c r="E690" s="6"/>
      <c r="F690" s="92"/>
    </row>
    <row r="691" spans="1:6" ht="112.5" customHeight="1" hidden="1">
      <c r="A691" s="34"/>
      <c r="B691" s="65"/>
      <c r="C691" s="6"/>
      <c r="D691" s="6"/>
      <c r="E691" s="6"/>
      <c r="F691" s="92"/>
    </row>
    <row r="692" spans="1:6" ht="112.5" customHeight="1" hidden="1">
      <c r="A692" s="34"/>
      <c r="B692" s="65"/>
      <c r="C692" s="6"/>
      <c r="D692" s="6"/>
      <c r="E692" s="6"/>
      <c r="F692" s="92"/>
    </row>
    <row r="693" spans="1:6" ht="15.75" hidden="1">
      <c r="A693" s="52"/>
      <c r="B693" s="65"/>
      <c r="C693" s="6"/>
      <c r="D693" s="6"/>
      <c r="E693" s="6"/>
      <c r="F693" s="92"/>
    </row>
    <row r="694" spans="1:6" ht="84" customHeight="1" hidden="1">
      <c r="A694" s="52"/>
      <c r="B694" s="65"/>
      <c r="C694" s="6"/>
      <c r="D694" s="6"/>
      <c r="E694" s="6"/>
      <c r="F694" s="92"/>
    </row>
    <row r="695" spans="1:6" ht="82.5" customHeight="1" hidden="1">
      <c r="A695" s="34"/>
      <c r="B695" s="65"/>
      <c r="C695" s="6"/>
      <c r="D695" s="6"/>
      <c r="E695" s="6"/>
      <c r="F695" s="92"/>
    </row>
    <row r="696" spans="1:6" ht="94.5" customHeight="1" hidden="1">
      <c r="A696" s="34"/>
      <c r="B696" s="65"/>
      <c r="C696" s="6"/>
      <c r="D696" s="6"/>
      <c r="E696" s="6"/>
      <c r="F696" s="92"/>
    </row>
    <row r="697" spans="1:6" ht="15.75" hidden="1">
      <c r="A697" s="34"/>
      <c r="B697" s="65"/>
      <c r="C697" s="6"/>
      <c r="D697" s="6"/>
      <c r="E697" s="6"/>
      <c r="F697" s="92"/>
    </row>
    <row r="698" spans="1:6" ht="15.75" hidden="1">
      <c r="A698" s="179"/>
      <c r="B698" s="65"/>
      <c r="C698" s="6"/>
      <c r="D698" s="6"/>
      <c r="E698" s="6"/>
      <c r="F698" s="92"/>
    </row>
    <row r="699" spans="1:6" ht="113.25" customHeight="1" hidden="1">
      <c r="A699" s="34"/>
      <c r="B699" s="65"/>
      <c r="C699" s="6"/>
      <c r="D699" s="6"/>
      <c r="E699" s="6"/>
      <c r="F699" s="92"/>
    </row>
    <row r="700" spans="1:6" ht="129.75" customHeight="1" hidden="1">
      <c r="A700" s="34"/>
      <c r="B700" s="65"/>
      <c r="C700" s="6"/>
      <c r="D700" s="6"/>
      <c r="E700" s="6"/>
      <c r="F700" s="92"/>
    </row>
    <row r="701" spans="1:6" ht="28.5" customHeight="1">
      <c r="A701" s="48" t="s">
        <v>228</v>
      </c>
      <c r="B701" s="63" t="s">
        <v>1161</v>
      </c>
      <c r="C701" s="14"/>
      <c r="D701" s="14"/>
      <c r="E701" s="14"/>
      <c r="F701" s="73">
        <f>F702</f>
        <v>9198</v>
      </c>
    </row>
    <row r="702" spans="1:6" ht="36" customHeight="1">
      <c r="A702" s="43" t="s">
        <v>81</v>
      </c>
      <c r="B702" s="97" t="s">
        <v>1162</v>
      </c>
      <c r="C702" s="13"/>
      <c r="D702" s="13"/>
      <c r="E702" s="13"/>
      <c r="F702" s="92">
        <f>F703+F704+F705</f>
        <v>9198</v>
      </c>
    </row>
    <row r="703" spans="1:6" ht="78.75">
      <c r="A703" s="43" t="s">
        <v>83</v>
      </c>
      <c r="B703" s="97" t="s">
        <v>1163</v>
      </c>
      <c r="C703" s="13" t="s">
        <v>598</v>
      </c>
      <c r="D703" s="13" t="s">
        <v>238</v>
      </c>
      <c r="E703" s="13" t="s">
        <v>152</v>
      </c>
      <c r="F703" s="92">
        <v>7930</v>
      </c>
    </row>
    <row r="704" spans="1:6" ht="47.25">
      <c r="A704" s="43" t="s">
        <v>1101</v>
      </c>
      <c r="B704" s="97" t="s">
        <v>1163</v>
      </c>
      <c r="C704" s="13" t="s">
        <v>17</v>
      </c>
      <c r="D704" s="13" t="s">
        <v>238</v>
      </c>
      <c r="E704" s="13" t="s">
        <v>152</v>
      </c>
      <c r="F704" s="92">
        <v>851</v>
      </c>
    </row>
    <row r="705" spans="1:6" ht="31.5">
      <c r="A705" s="43" t="s">
        <v>85</v>
      </c>
      <c r="B705" s="97" t="s">
        <v>1163</v>
      </c>
      <c r="C705" s="13" t="s">
        <v>494</v>
      </c>
      <c r="D705" s="13" t="s">
        <v>238</v>
      </c>
      <c r="E705" s="13" t="s">
        <v>152</v>
      </c>
      <c r="F705" s="92">
        <v>417</v>
      </c>
    </row>
    <row r="706" spans="1:6" ht="63">
      <c r="A706" s="33" t="s">
        <v>36</v>
      </c>
      <c r="B706" s="71">
        <v>7</v>
      </c>
      <c r="C706" s="5"/>
      <c r="D706" s="5"/>
      <c r="E706" s="2"/>
      <c r="F706" s="70">
        <f>F714+F707+F719</f>
        <v>178744</v>
      </c>
    </row>
    <row r="707" spans="1:6" ht="47.25">
      <c r="A707" s="62" t="s">
        <v>578</v>
      </c>
      <c r="B707" s="68" t="s">
        <v>574</v>
      </c>
      <c r="C707" s="9"/>
      <c r="D707" s="9"/>
      <c r="E707" s="9"/>
      <c r="F707" s="89">
        <f>F708+F710</f>
        <v>162824</v>
      </c>
    </row>
    <row r="708" spans="1:6" ht="31.5">
      <c r="A708" s="46" t="s">
        <v>577</v>
      </c>
      <c r="B708" s="97" t="s">
        <v>575</v>
      </c>
      <c r="C708" s="12"/>
      <c r="D708" s="12"/>
      <c r="E708" s="12"/>
      <c r="F708" s="92">
        <f>F709</f>
        <v>99481</v>
      </c>
    </row>
    <row r="709" spans="1:6" ht="47.25">
      <c r="A709" s="46" t="s">
        <v>387</v>
      </c>
      <c r="B709" s="97" t="s">
        <v>576</v>
      </c>
      <c r="C709" s="12" t="s">
        <v>336</v>
      </c>
      <c r="D709" s="12" t="s">
        <v>371</v>
      </c>
      <c r="E709" s="12" t="s">
        <v>21</v>
      </c>
      <c r="F709" s="92">
        <v>99481</v>
      </c>
    </row>
    <row r="710" spans="1:6" ht="31.5">
      <c r="A710" s="46" t="s">
        <v>580</v>
      </c>
      <c r="B710" s="97" t="s">
        <v>581</v>
      </c>
      <c r="C710" s="12"/>
      <c r="D710" s="12"/>
      <c r="E710" s="12"/>
      <c r="F710" s="92">
        <f>F711</f>
        <v>63343</v>
      </c>
    </row>
    <row r="711" spans="1:6" ht="47.25">
      <c r="A711" s="149" t="s">
        <v>341</v>
      </c>
      <c r="B711" s="107" t="s">
        <v>582</v>
      </c>
      <c r="C711" s="6" t="s">
        <v>336</v>
      </c>
      <c r="D711" s="6" t="s">
        <v>371</v>
      </c>
      <c r="E711" s="6" t="s">
        <v>15</v>
      </c>
      <c r="F711" s="92">
        <v>63343</v>
      </c>
    </row>
    <row r="712" spans="1:6" ht="120.75" customHeight="1" hidden="1">
      <c r="A712" s="52"/>
      <c r="B712" s="107"/>
      <c r="C712" s="3"/>
      <c r="D712" s="6"/>
      <c r="E712" s="6"/>
      <c r="F712" s="92"/>
    </row>
    <row r="713" spans="1:6" ht="135.75" customHeight="1" hidden="1">
      <c r="A713" s="149"/>
      <c r="B713" s="148"/>
      <c r="C713" s="6"/>
      <c r="D713" s="6"/>
      <c r="E713" s="6"/>
      <c r="F713" s="92"/>
    </row>
    <row r="714" spans="1:6" ht="21" customHeight="1">
      <c r="A714" s="62" t="s">
        <v>1164</v>
      </c>
      <c r="B714" s="64" t="s">
        <v>579</v>
      </c>
      <c r="C714" s="5"/>
      <c r="D714" s="5"/>
      <c r="E714" s="2"/>
      <c r="F714" s="70">
        <f>F715</f>
        <v>14642</v>
      </c>
    </row>
    <row r="715" spans="1:6" ht="15.75">
      <c r="A715" s="135" t="s">
        <v>950</v>
      </c>
      <c r="B715" s="65" t="s">
        <v>1165</v>
      </c>
      <c r="C715" s="6"/>
      <c r="D715" s="6"/>
      <c r="E715" s="6"/>
      <c r="F715" s="92">
        <f>F716</f>
        <v>14642</v>
      </c>
    </row>
    <row r="716" spans="1:6" ht="41.25" customHeight="1">
      <c r="A716" s="135" t="s">
        <v>1167</v>
      </c>
      <c r="B716" s="65" t="s">
        <v>1166</v>
      </c>
      <c r="C716" s="6" t="s">
        <v>17</v>
      </c>
      <c r="D716" s="6" t="s">
        <v>371</v>
      </c>
      <c r="E716" s="6" t="s">
        <v>23</v>
      </c>
      <c r="F716" s="92">
        <v>14642</v>
      </c>
    </row>
    <row r="717" spans="1:6" ht="102" customHeight="1" hidden="1">
      <c r="A717" s="135"/>
      <c r="B717" s="65"/>
      <c r="C717" s="6"/>
      <c r="D717" s="6"/>
      <c r="E717" s="6"/>
      <c r="F717" s="92"/>
    </row>
    <row r="718" spans="1:6" ht="83.25" customHeight="1" hidden="1">
      <c r="A718" s="46"/>
      <c r="B718" s="119"/>
      <c r="C718" s="13"/>
      <c r="D718" s="12"/>
      <c r="E718" s="12"/>
      <c r="F718" s="92"/>
    </row>
    <row r="719" spans="1:6" ht="43.5" customHeight="1">
      <c r="A719" s="56" t="s">
        <v>367</v>
      </c>
      <c r="B719" s="72" t="s">
        <v>366</v>
      </c>
      <c r="C719" s="15"/>
      <c r="D719" s="14"/>
      <c r="E719" s="14"/>
      <c r="F719" s="73">
        <f>F720</f>
        <v>1278</v>
      </c>
    </row>
    <row r="720" spans="1:6" ht="31.5">
      <c r="A720" s="31" t="s">
        <v>368</v>
      </c>
      <c r="B720" s="107" t="s">
        <v>369</v>
      </c>
      <c r="C720" s="3"/>
      <c r="D720" s="11"/>
      <c r="E720" s="11"/>
      <c r="F720" s="210">
        <f>F724+F725+F726+F727+F721+F722+F723</f>
        <v>1278</v>
      </c>
    </row>
    <row r="721" spans="1:6" ht="52.5" customHeight="1">
      <c r="A721" s="31" t="s">
        <v>1378</v>
      </c>
      <c r="B721" s="107" t="s">
        <v>1048</v>
      </c>
      <c r="C721" s="3">
        <v>200</v>
      </c>
      <c r="D721" s="11" t="s">
        <v>20</v>
      </c>
      <c r="E721" s="11" t="s">
        <v>15</v>
      </c>
      <c r="F721" s="210">
        <v>155</v>
      </c>
    </row>
    <row r="722" spans="1:6" ht="63">
      <c r="A722" s="31" t="s">
        <v>1324</v>
      </c>
      <c r="B722" s="107" t="s">
        <v>1048</v>
      </c>
      <c r="C722" s="3">
        <v>600</v>
      </c>
      <c r="D722" s="11" t="s">
        <v>20</v>
      </c>
      <c r="E722" s="11" t="s">
        <v>15</v>
      </c>
      <c r="F722" s="210">
        <v>30</v>
      </c>
    </row>
    <row r="723" spans="1:6" ht="51" customHeight="1">
      <c r="A723" s="31" t="s">
        <v>1378</v>
      </c>
      <c r="B723" s="107" t="s">
        <v>1048</v>
      </c>
      <c r="C723" s="3">
        <v>200</v>
      </c>
      <c r="D723" s="11" t="s">
        <v>20</v>
      </c>
      <c r="E723" s="11" t="s">
        <v>9</v>
      </c>
      <c r="F723" s="210">
        <v>76</v>
      </c>
    </row>
    <row r="724" spans="1:6" ht="78.75">
      <c r="A724" s="31" t="s">
        <v>1379</v>
      </c>
      <c r="B724" s="107" t="s">
        <v>370</v>
      </c>
      <c r="C724" s="3">
        <v>200</v>
      </c>
      <c r="D724" s="11" t="s">
        <v>23</v>
      </c>
      <c r="E724" s="11" t="s">
        <v>371</v>
      </c>
      <c r="F724" s="210">
        <v>632</v>
      </c>
    </row>
    <row r="725" spans="1:6" ht="78.75">
      <c r="A725" s="34" t="s">
        <v>1380</v>
      </c>
      <c r="B725" s="119" t="s">
        <v>370</v>
      </c>
      <c r="C725" s="13" t="s">
        <v>17</v>
      </c>
      <c r="D725" s="12" t="s">
        <v>237</v>
      </c>
      <c r="E725" s="12" t="s">
        <v>21</v>
      </c>
      <c r="F725" s="92">
        <v>22</v>
      </c>
    </row>
    <row r="726" spans="1:6" ht="89.25" customHeight="1">
      <c r="A726" s="34" t="s">
        <v>808</v>
      </c>
      <c r="B726" s="119" t="s">
        <v>370</v>
      </c>
      <c r="C726" s="13" t="s">
        <v>336</v>
      </c>
      <c r="D726" s="12" t="s">
        <v>237</v>
      </c>
      <c r="E726" s="12" t="s">
        <v>21</v>
      </c>
      <c r="F726" s="92">
        <v>88</v>
      </c>
    </row>
    <row r="727" spans="1:6" ht="87.75" customHeight="1">
      <c r="A727" s="34" t="s">
        <v>808</v>
      </c>
      <c r="B727" s="119" t="s">
        <v>370</v>
      </c>
      <c r="C727" s="13" t="s">
        <v>336</v>
      </c>
      <c r="D727" s="12" t="s">
        <v>237</v>
      </c>
      <c r="E727" s="12" t="s">
        <v>23</v>
      </c>
      <c r="F727" s="92">
        <v>275</v>
      </c>
    </row>
    <row r="728" spans="1:6" ht="15.75" hidden="1">
      <c r="A728" s="34"/>
      <c r="B728" s="119"/>
      <c r="C728" s="13"/>
      <c r="D728" s="12"/>
      <c r="E728" s="12"/>
      <c r="F728" s="92"/>
    </row>
    <row r="729" spans="1:6" ht="15.75" hidden="1">
      <c r="A729" s="34"/>
      <c r="B729" s="119"/>
      <c r="C729" s="13"/>
      <c r="D729" s="12"/>
      <c r="E729" s="12"/>
      <c r="F729" s="92"/>
    </row>
    <row r="730" spans="1:6" ht="126.75" customHeight="1" hidden="1">
      <c r="A730" s="52"/>
      <c r="B730" s="119"/>
      <c r="C730" s="13"/>
      <c r="D730" s="12"/>
      <c r="E730" s="12"/>
      <c r="F730" s="92"/>
    </row>
    <row r="731" spans="1:6" ht="129.75" customHeight="1" hidden="1">
      <c r="A731" s="52"/>
      <c r="B731" s="119"/>
      <c r="C731" s="13"/>
      <c r="D731" s="12"/>
      <c r="E731" s="12"/>
      <c r="F731" s="92"/>
    </row>
    <row r="732" spans="1:6" ht="63">
      <c r="A732" s="33" t="s">
        <v>37</v>
      </c>
      <c r="B732" s="74">
        <v>8</v>
      </c>
      <c r="C732" s="23"/>
      <c r="D732" s="9"/>
      <c r="E732" s="9"/>
      <c r="F732" s="75">
        <f>F733+F766+F738+F740+F752+F761</f>
        <v>184035</v>
      </c>
    </row>
    <row r="733" spans="1:6" ht="44.25" customHeight="1">
      <c r="A733" s="33" t="s">
        <v>373</v>
      </c>
      <c r="B733" s="69" t="s">
        <v>372</v>
      </c>
      <c r="C733" s="23"/>
      <c r="D733" s="9"/>
      <c r="E733" s="9"/>
      <c r="F733" s="75">
        <f>F734+F736</f>
        <v>3130</v>
      </c>
    </row>
    <row r="734" spans="1:6" ht="15.75">
      <c r="A734" s="45" t="s">
        <v>374</v>
      </c>
      <c r="B734" s="65" t="s">
        <v>375</v>
      </c>
      <c r="C734" s="3"/>
      <c r="D734" s="28"/>
      <c r="E734" s="28"/>
      <c r="F734" s="211">
        <f>F735</f>
        <v>1130</v>
      </c>
    </row>
    <row r="735" spans="1:6" ht="44.25" customHeight="1">
      <c r="A735" s="45" t="s">
        <v>1381</v>
      </c>
      <c r="B735" s="65" t="s">
        <v>376</v>
      </c>
      <c r="C735" s="3">
        <v>200</v>
      </c>
      <c r="D735" s="28" t="s">
        <v>23</v>
      </c>
      <c r="E735" s="28" t="s">
        <v>371</v>
      </c>
      <c r="F735" s="211">
        <v>1130</v>
      </c>
    </row>
    <row r="736" spans="1:6" ht="31.5">
      <c r="A736" s="126" t="s">
        <v>377</v>
      </c>
      <c r="B736" s="65" t="s">
        <v>378</v>
      </c>
      <c r="C736" s="212"/>
      <c r="D736" s="28"/>
      <c r="E736" s="28"/>
      <c r="F736" s="211">
        <f>F737</f>
        <v>2000</v>
      </c>
    </row>
    <row r="737" spans="1:6" ht="31.5">
      <c r="A737" s="31" t="s">
        <v>379</v>
      </c>
      <c r="B737" s="65" t="s">
        <v>380</v>
      </c>
      <c r="C737" s="3">
        <v>800</v>
      </c>
      <c r="D737" s="28" t="s">
        <v>21</v>
      </c>
      <c r="E737" s="28" t="s">
        <v>22</v>
      </c>
      <c r="F737" s="211">
        <v>2000</v>
      </c>
    </row>
    <row r="738" spans="1:6" ht="15.75">
      <c r="A738" s="33" t="s">
        <v>38</v>
      </c>
      <c r="B738" s="69" t="s">
        <v>4</v>
      </c>
      <c r="C738" s="8"/>
      <c r="D738" s="9"/>
      <c r="E738" s="9"/>
      <c r="F738" s="89">
        <f>F739</f>
        <v>0</v>
      </c>
    </row>
    <row r="739" spans="1:6" ht="15.75" hidden="1">
      <c r="A739" s="31"/>
      <c r="B739" s="79"/>
      <c r="C739" s="10"/>
      <c r="D739" s="11"/>
      <c r="E739" s="11"/>
      <c r="F739" s="109"/>
    </row>
    <row r="740" spans="1:6" ht="31.5">
      <c r="A740" s="33" t="s">
        <v>382</v>
      </c>
      <c r="B740" s="67" t="s">
        <v>381</v>
      </c>
      <c r="C740" s="27"/>
      <c r="D740" s="29"/>
      <c r="E740" s="29"/>
      <c r="F740" s="89">
        <f>F741+F743+F748+F745</f>
        <v>74868</v>
      </c>
    </row>
    <row r="741" spans="1:6" ht="24.75" customHeight="1">
      <c r="A741" s="45" t="s">
        <v>1325</v>
      </c>
      <c r="B741" s="65" t="s">
        <v>383</v>
      </c>
      <c r="C741" s="3"/>
      <c r="D741" s="28"/>
      <c r="E741" s="28"/>
      <c r="F741" s="211">
        <f>F742</f>
        <v>8066</v>
      </c>
    </row>
    <row r="742" spans="1:6" ht="23.25" customHeight="1">
      <c r="A742" s="45" t="s">
        <v>1326</v>
      </c>
      <c r="B742" s="65" t="s">
        <v>384</v>
      </c>
      <c r="C742" s="3">
        <v>600</v>
      </c>
      <c r="D742" s="28" t="s">
        <v>23</v>
      </c>
      <c r="E742" s="28" t="s">
        <v>371</v>
      </c>
      <c r="F742" s="211">
        <v>8066</v>
      </c>
    </row>
    <row r="743" spans="1:6" ht="36" customHeight="1">
      <c r="A743" s="45" t="s">
        <v>385</v>
      </c>
      <c r="B743" s="65" t="s">
        <v>386</v>
      </c>
      <c r="C743" s="3"/>
      <c r="D743" s="28"/>
      <c r="E743" s="28"/>
      <c r="F743" s="211">
        <f>F744</f>
        <v>10478</v>
      </c>
    </row>
    <row r="744" spans="1:6" ht="51" customHeight="1">
      <c r="A744" s="45" t="s">
        <v>387</v>
      </c>
      <c r="B744" s="65" t="s">
        <v>388</v>
      </c>
      <c r="C744" s="3">
        <v>600</v>
      </c>
      <c r="D744" s="28" t="s">
        <v>23</v>
      </c>
      <c r="E744" s="28" t="s">
        <v>371</v>
      </c>
      <c r="F744" s="211">
        <v>10478</v>
      </c>
    </row>
    <row r="745" spans="1:6" ht="51" customHeight="1">
      <c r="A745" s="45" t="s">
        <v>1170</v>
      </c>
      <c r="B745" s="65" t="s">
        <v>1168</v>
      </c>
      <c r="C745" s="3"/>
      <c r="D745" s="28"/>
      <c r="E745" s="28"/>
      <c r="F745" s="211">
        <f>F746+F747</f>
        <v>200</v>
      </c>
    </row>
    <row r="746" spans="1:6" ht="86.25" customHeight="1">
      <c r="A746" s="45" t="s">
        <v>1171</v>
      </c>
      <c r="B746" s="65" t="s">
        <v>1169</v>
      </c>
      <c r="C746" s="3">
        <v>100</v>
      </c>
      <c r="D746" s="28" t="s">
        <v>21</v>
      </c>
      <c r="E746" s="28" t="s">
        <v>23</v>
      </c>
      <c r="F746" s="211">
        <v>11</v>
      </c>
    </row>
    <row r="747" spans="1:6" ht="47.25">
      <c r="A747" s="45" t="s">
        <v>1172</v>
      </c>
      <c r="B747" s="65" t="s">
        <v>1169</v>
      </c>
      <c r="C747" s="3">
        <v>200</v>
      </c>
      <c r="D747" s="28" t="s">
        <v>21</v>
      </c>
      <c r="E747" s="28" t="s">
        <v>23</v>
      </c>
      <c r="F747" s="211">
        <v>189</v>
      </c>
    </row>
    <row r="748" spans="1:6" ht="38.25" customHeight="1">
      <c r="A748" s="45" t="s">
        <v>389</v>
      </c>
      <c r="B748" s="65" t="s">
        <v>390</v>
      </c>
      <c r="C748" s="3"/>
      <c r="D748" s="28"/>
      <c r="E748" s="28"/>
      <c r="F748" s="211">
        <v>56124</v>
      </c>
    </row>
    <row r="749" spans="1:6" ht="63" hidden="1">
      <c r="A749" s="45" t="s">
        <v>391</v>
      </c>
      <c r="B749" s="65" t="s">
        <v>392</v>
      </c>
      <c r="C749" s="3">
        <v>600</v>
      </c>
      <c r="D749" s="28" t="s">
        <v>23</v>
      </c>
      <c r="E749" s="28" t="s">
        <v>371</v>
      </c>
      <c r="F749" s="211">
        <v>0</v>
      </c>
    </row>
    <row r="750" spans="1:6" ht="66" customHeight="1">
      <c r="A750" s="45" t="s">
        <v>393</v>
      </c>
      <c r="B750" s="65" t="s">
        <v>394</v>
      </c>
      <c r="C750" s="3">
        <v>600</v>
      </c>
      <c r="D750" s="28" t="s">
        <v>23</v>
      </c>
      <c r="E750" s="28" t="s">
        <v>371</v>
      </c>
      <c r="F750" s="211">
        <v>56324</v>
      </c>
    </row>
    <row r="751" spans="1:6" ht="15.75" hidden="1">
      <c r="A751" s="31"/>
      <c r="B751" s="137"/>
      <c r="C751" s="138"/>
      <c r="D751" s="28"/>
      <c r="E751" s="28"/>
      <c r="F751" s="92"/>
    </row>
    <row r="752" spans="1:6" ht="31.5">
      <c r="A752" s="33" t="s">
        <v>396</v>
      </c>
      <c r="B752" s="67" t="s">
        <v>395</v>
      </c>
      <c r="C752" s="27"/>
      <c r="D752" s="29"/>
      <c r="E752" s="29"/>
      <c r="F752" s="89">
        <f>F753+F755+F758</f>
        <v>17494</v>
      </c>
    </row>
    <row r="753" spans="1:6" ht="31.5">
      <c r="A753" s="45" t="s">
        <v>397</v>
      </c>
      <c r="B753" s="65" t="s">
        <v>398</v>
      </c>
      <c r="C753" s="3"/>
      <c r="D753" s="28"/>
      <c r="E753" s="28"/>
      <c r="F753" s="211">
        <f>F754</f>
        <v>7587</v>
      </c>
    </row>
    <row r="754" spans="1:6" ht="47.25">
      <c r="A754" s="45" t="s">
        <v>399</v>
      </c>
      <c r="B754" s="65" t="s">
        <v>400</v>
      </c>
      <c r="C754" s="3">
        <v>600</v>
      </c>
      <c r="D754" s="28" t="s">
        <v>23</v>
      </c>
      <c r="E754" s="28" t="s">
        <v>371</v>
      </c>
      <c r="F754" s="211">
        <v>7587</v>
      </c>
    </row>
    <row r="755" spans="1:6" ht="31.5">
      <c r="A755" s="45" t="s">
        <v>1327</v>
      </c>
      <c r="B755" s="65" t="s">
        <v>401</v>
      </c>
      <c r="C755" s="3"/>
      <c r="D755" s="28"/>
      <c r="E755" s="28"/>
      <c r="F755" s="211">
        <f>F756+F757</f>
        <v>9157</v>
      </c>
    </row>
    <row r="756" spans="1:6" ht="15.75" hidden="1">
      <c r="A756" s="45" t="s">
        <v>402</v>
      </c>
      <c r="B756" s="65" t="s">
        <v>403</v>
      </c>
      <c r="C756" s="3"/>
      <c r="D756" s="28" t="s">
        <v>23</v>
      </c>
      <c r="E756" s="28" t="s">
        <v>371</v>
      </c>
      <c r="F756" s="211">
        <v>0</v>
      </c>
    </row>
    <row r="757" spans="1:6" ht="69.75" customHeight="1">
      <c r="A757" s="45" t="s">
        <v>404</v>
      </c>
      <c r="B757" s="65" t="s">
        <v>405</v>
      </c>
      <c r="C757" s="3">
        <v>600</v>
      </c>
      <c r="D757" s="28" t="s">
        <v>23</v>
      </c>
      <c r="E757" s="28" t="s">
        <v>371</v>
      </c>
      <c r="F757" s="211">
        <v>9157</v>
      </c>
    </row>
    <row r="758" spans="1:6" ht="24.75" customHeight="1">
      <c r="A758" s="45" t="s">
        <v>406</v>
      </c>
      <c r="B758" s="65" t="s">
        <v>407</v>
      </c>
      <c r="C758" s="3"/>
      <c r="D758" s="28"/>
      <c r="E758" s="28"/>
      <c r="F758" s="211">
        <f>F759+F760</f>
        <v>750</v>
      </c>
    </row>
    <row r="759" spans="1:6" ht="7.5" customHeight="1" hidden="1">
      <c r="A759" s="45" t="s">
        <v>408</v>
      </c>
      <c r="B759" s="65" t="s">
        <v>409</v>
      </c>
      <c r="C759" s="3"/>
      <c r="D759" s="28" t="s">
        <v>23</v>
      </c>
      <c r="E759" s="28" t="s">
        <v>371</v>
      </c>
      <c r="F759" s="211">
        <v>0</v>
      </c>
    </row>
    <row r="760" spans="1:6" ht="69.75" customHeight="1">
      <c r="A760" s="45" t="s">
        <v>393</v>
      </c>
      <c r="B760" s="65" t="s">
        <v>410</v>
      </c>
      <c r="C760" s="3">
        <v>600</v>
      </c>
      <c r="D760" s="28" t="s">
        <v>23</v>
      </c>
      <c r="E760" s="28" t="s">
        <v>371</v>
      </c>
      <c r="F760" s="211">
        <v>750</v>
      </c>
    </row>
    <row r="761" spans="1:6" ht="78.75" hidden="1">
      <c r="A761" s="33" t="s">
        <v>39</v>
      </c>
      <c r="B761" s="67" t="s">
        <v>5</v>
      </c>
      <c r="C761" s="27"/>
      <c r="D761" s="29"/>
      <c r="E761" s="29"/>
      <c r="F761" s="89">
        <f>F764+F765+F763</f>
        <v>0</v>
      </c>
    </row>
    <row r="762" spans="1:6" ht="15.75" hidden="1">
      <c r="A762" s="59"/>
      <c r="B762" s="137"/>
      <c r="C762" s="138"/>
      <c r="D762" s="28"/>
      <c r="E762" s="28"/>
      <c r="F762" s="89"/>
    </row>
    <row r="763" spans="1:6" ht="120.75" customHeight="1" hidden="1">
      <c r="A763" s="59"/>
      <c r="B763" s="137"/>
      <c r="C763" s="138"/>
      <c r="D763" s="28"/>
      <c r="E763" s="28"/>
      <c r="F763" s="92"/>
    </row>
    <row r="764" spans="1:6" ht="15.75" hidden="1">
      <c r="A764" s="31"/>
      <c r="B764" s="137"/>
      <c r="C764" s="138"/>
      <c r="D764" s="28"/>
      <c r="E764" s="28"/>
      <c r="F764" s="92"/>
    </row>
    <row r="765" spans="1:6" ht="15.75" hidden="1">
      <c r="A765" s="31"/>
      <c r="B765" s="137"/>
      <c r="C765" s="138"/>
      <c r="D765" s="28"/>
      <c r="E765" s="28"/>
      <c r="F765" s="92"/>
    </row>
    <row r="766" spans="1:6" ht="27" customHeight="1">
      <c r="A766" s="48" t="s">
        <v>228</v>
      </c>
      <c r="B766" s="63" t="s">
        <v>1173</v>
      </c>
      <c r="C766" s="14"/>
      <c r="D766" s="14"/>
      <c r="E766" s="14"/>
      <c r="F766" s="73">
        <f>F767+F771</f>
        <v>88543</v>
      </c>
    </row>
    <row r="767" spans="1:6" ht="31.5">
      <c r="A767" s="46" t="s">
        <v>81</v>
      </c>
      <c r="B767" s="97" t="s">
        <v>1174</v>
      </c>
      <c r="C767" s="12"/>
      <c r="D767" s="12"/>
      <c r="E767" s="12"/>
      <c r="F767" s="92">
        <f>F768+F769+F770</f>
        <v>86868</v>
      </c>
    </row>
    <row r="768" spans="1:6" ht="78.75">
      <c r="A768" s="46" t="s">
        <v>83</v>
      </c>
      <c r="B768" s="97" t="s">
        <v>1175</v>
      </c>
      <c r="C768" s="12" t="s">
        <v>598</v>
      </c>
      <c r="D768" s="12" t="s">
        <v>21</v>
      </c>
      <c r="E768" s="12" t="s">
        <v>23</v>
      </c>
      <c r="F768" s="92">
        <v>78730</v>
      </c>
    </row>
    <row r="769" spans="1:6" ht="47.25">
      <c r="A769" s="46" t="s">
        <v>1101</v>
      </c>
      <c r="B769" s="97" t="s">
        <v>1175</v>
      </c>
      <c r="C769" s="12" t="s">
        <v>17</v>
      </c>
      <c r="D769" s="12" t="s">
        <v>21</v>
      </c>
      <c r="E769" s="12" t="s">
        <v>23</v>
      </c>
      <c r="F769" s="92">
        <v>8095</v>
      </c>
    </row>
    <row r="770" spans="1:6" ht="31.5">
      <c r="A770" s="46" t="s">
        <v>85</v>
      </c>
      <c r="B770" s="97" t="s">
        <v>1175</v>
      </c>
      <c r="C770" s="12" t="s">
        <v>494</v>
      </c>
      <c r="D770" s="12" t="s">
        <v>21</v>
      </c>
      <c r="E770" s="12" t="s">
        <v>23</v>
      </c>
      <c r="F770" s="92">
        <v>43</v>
      </c>
    </row>
    <row r="771" spans="1:6" ht="31.5">
      <c r="A771" s="46" t="s">
        <v>1108</v>
      </c>
      <c r="B771" s="97" t="s">
        <v>1176</v>
      </c>
      <c r="C771" s="12"/>
      <c r="D771" s="12"/>
      <c r="E771" s="12"/>
      <c r="F771" s="92">
        <f>F772</f>
        <v>1675</v>
      </c>
    </row>
    <row r="772" spans="1:6" ht="78.75">
      <c r="A772" s="180" t="s">
        <v>1103</v>
      </c>
      <c r="B772" s="97" t="s">
        <v>1177</v>
      </c>
      <c r="C772" s="12" t="s">
        <v>598</v>
      </c>
      <c r="D772" s="12" t="s">
        <v>21</v>
      </c>
      <c r="E772" s="12" t="s">
        <v>23</v>
      </c>
      <c r="F772" s="92">
        <v>1675</v>
      </c>
    </row>
    <row r="773" spans="1:6" ht="47.25">
      <c r="A773" s="33" t="s">
        <v>40</v>
      </c>
      <c r="B773" s="74">
        <v>9</v>
      </c>
      <c r="C773" s="8"/>
      <c r="D773" s="9"/>
      <c r="E773" s="9"/>
      <c r="F773" s="76">
        <f>F774+F807+F817</f>
        <v>1156809</v>
      </c>
    </row>
    <row r="774" spans="1:6" ht="20.25" customHeight="1">
      <c r="A774" s="33" t="s">
        <v>412</v>
      </c>
      <c r="B774" s="69" t="s">
        <v>411</v>
      </c>
      <c r="C774" s="8"/>
      <c r="D774" s="9"/>
      <c r="E774" s="9"/>
      <c r="F774" s="76">
        <f>F790+F775+F778+F781+F785+F788+F795</f>
        <v>738857</v>
      </c>
    </row>
    <row r="775" spans="1:6" ht="31.5">
      <c r="A775" s="154" t="s">
        <v>534</v>
      </c>
      <c r="B775" s="79" t="s">
        <v>535</v>
      </c>
      <c r="C775" s="10"/>
      <c r="D775" s="11"/>
      <c r="E775" s="11"/>
      <c r="F775" s="90">
        <f>F776+F777</f>
        <v>157354</v>
      </c>
    </row>
    <row r="776" spans="1:6" ht="94.5">
      <c r="A776" s="85" t="s">
        <v>536</v>
      </c>
      <c r="B776" s="79" t="s">
        <v>537</v>
      </c>
      <c r="C776" s="10">
        <v>300</v>
      </c>
      <c r="D776" s="11" t="s">
        <v>22</v>
      </c>
      <c r="E776" s="11" t="s">
        <v>18</v>
      </c>
      <c r="F776" s="90">
        <v>157354</v>
      </c>
    </row>
    <row r="777" spans="1:6" ht="85.5" customHeight="1" hidden="1">
      <c r="A777" s="85" t="s">
        <v>538</v>
      </c>
      <c r="B777" s="79" t="s">
        <v>537</v>
      </c>
      <c r="C777" s="10">
        <v>500</v>
      </c>
      <c r="D777" s="11" t="s">
        <v>22</v>
      </c>
      <c r="E777" s="11" t="s">
        <v>18</v>
      </c>
      <c r="F777" s="90"/>
    </row>
    <row r="778" spans="1:6" ht="31.5">
      <c r="A778" s="154" t="s">
        <v>539</v>
      </c>
      <c r="B778" s="79" t="s">
        <v>540</v>
      </c>
      <c r="C778" s="10"/>
      <c r="D778" s="11"/>
      <c r="E778" s="11"/>
      <c r="F778" s="90">
        <f>F779+F780</f>
        <v>25179</v>
      </c>
    </row>
    <row r="779" spans="1:6" ht="78.75">
      <c r="A779" s="85" t="s">
        <v>541</v>
      </c>
      <c r="B779" s="79" t="s">
        <v>542</v>
      </c>
      <c r="C779" s="10">
        <v>300</v>
      </c>
      <c r="D779" s="11" t="s">
        <v>22</v>
      </c>
      <c r="E779" s="11" t="s">
        <v>18</v>
      </c>
      <c r="F779" s="90">
        <v>25179</v>
      </c>
    </row>
    <row r="780" spans="1:6" ht="63" hidden="1">
      <c r="A780" s="85" t="s">
        <v>543</v>
      </c>
      <c r="B780" s="79" t="s">
        <v>542</v>
      </c>
      <c r="C780" s="10">
        <v>500</v>
      </c>
      <c r="D780" s="11" t="s">
        <v>22</v>
      </c>
      <c r="E780" s="11" t="s">
        <v>18</v>
      </c>
      <c r="F780" s="90"/>
    </row>
    <row r="781" spans="1:6" ht="21.75" customHeight="1">
      <c r="A781" s="85" t="s">
        <v>544</v>
      </c>
      <c r="B781" s="79" t="s">
        <v>545</v>
      </c>
      <c r="C781" s="155"/>
      <c r="D781" s="11"/>
      <c r="E781" s="11"/>
      <c r="F781" s="90">
        <f>F782+F784+F783</f>
        <v>25000</v>
      </c>
    </row>
    <row r="782" spans="1:6" ht="47.25" hidden="1">
      <c r="A782" s="154" t="s">
        <v>546</v>
      </c>
      <c r="B782" s="79" t="s">
        <v>547</v>
      </c>
      <c r="C782" s="10">
        <v>500</v>
      </c>
      <c r="D782" s="11" t="s">
        <v>22</v>
      </c>
      <c r="E782" s="11" t="s">
        <v>18</v>
      </c>
      <c r="F782" s="90"/>
    </row>
    <row r="783" spans="1:6" ht="63">
      <c r="A783" s="154" t="s">
        <v>548</v>
      </c>
      <c r="B783" s="156" t="s">
        <v>549</v>
      </c>
      <c r="C783" s="10">
        <v>300</v>
      </c>
      <c r="D783" s="11" t="s">
        <v>22</v>
      </c>
      <c r="E783" s="11" t="s">
        <v>18</v>
      </c>
      <c r="F783" s="90">
        <v>300</v>
      </c>
    </row>
    <row r="784" spans="1:6" ht="63">
      <c r="A784" s="154" t="s">
        <v>550</v>
      </c>
      <c r="B784" s="156" t="s">
        <v>549</v>
      </c>
      <c r="C784" s="10">
        <v>500</v>
      </c>
      <c r="D784" s="11" t="s">
        <v>22</v>
      </c>
      <c r="E784" s="11" t="s">
        <v>18</v>
      </c>
      <c r="F784" s="90">
        <v>24700</v>
      </c>
    </row>
    <row r="785" spans="1:6" ht="31.5">
      <c r="A785" s="85" t="s">
        <v>551</v>
      </c>
      <c r="B785" s="79" t="s">
        <v>552</v>
      </c>
      <c r="C785" s="10"/>
      <c r="D785" s="11"/>
      <c r="E785" s="11"/>
      <c r="F785" s="90">
        <f>F786+F787</f>
        <v>141004</v>
      </c>
    </row>
    <row r="786" spans="1:6" ht="47.25">
      <c r="A786" s="154" t="s">
        <v>553</v>
      </c>
      <c r="B786" s="79" t="s">
        <v>554</v>
      </c>
      <c r="C786" s="10">
        <v>500</v>
      </c>
      <c r="D786" s="11" t="s">
        <v>22</v>
      </c>
      <c r="E786" s="11" t="s">
        <v>23</v>
      </c>
      <c r="F786" s="90">
        <v>30159</v>
      </c>
    </row>
    <row r="787" spans="1:6" ht="63">
      <c r="A787" s="154" t="s">
        <v>555</v>
      </c>
      <c r="B787" s="79" t="s">
        <v>556</v>
      </c>
      <c r="C787" s="10">
        <v>500</v>
      </c>
      <c r="D787" s="11" t="s">
        <v>22</v>
      </c>
      <c r="E787" s="11" t="s">
        <v>23</v>
      </c>
      <c r="F787" s="90">
        <v>110845</v>
      </c>
    </row>
    <row r="788" spans="1:6" ht="31.5">
      <c r="A788" s="85" t="s">
        <v>557</v>
      </c>
      <c r="B788" s="115" t="s">
        <v>558</v>
      </c>
      <c r="C788" s="10"/>
      <c r="D788" s="11"/>
      <c r="E788" s="11"/>
      <c r="F788" s="90">
        <f>F789</f>
        <v>40000</v>
      </c>
    </row>
    <row r="789" spans="1:6" ht="63">
      <c r="A789" s="85" t="s">
        <v>559</v>
      </c>
      <c r="B789" s="86" t="s">
        <v>560</v>
      </c>
      <c r="C789" s="10">
        <v>400</v>
      </c>
      <c r="D789" s="11" t="s">
        <v>152</v>
      </c>
      <c r="E789" s="11" t="s">
        <v>15</v>
      </c>
      <c r="F789" s="90">
        <v>40000</v>
      </c>
    </row>
    <row r="790" spans="1:6" ht="31.5">
      <c r="A790" s="31" t="s">
        <v>413</v>
      </c>
      <c r="B790" s="107" t="s">
        <v>414</v>
      </c>
      <c r="C790" s="138"/>
      <c r="D790" s="28"/>
      <c r="E790" s="28"/>
      <c r="F790" s="81">
        <f>F791+F792+F793+F794</f>
        <v>344255</v>
      </c>
    </row>
    <row r="791" spans="1:6" ht="63">
      <c r="A791" s="31" t="s">
        <v>415</v>
      </c>
      <c r="B791" s="107" t="s">
        <v>416</v>
      </c>
      <c r="C791" s="138">
        <v>500</v>
      </c>
      <c r="D791" s="28" t="s">
        <v>152</v>
      </c>
      <c r="E791" s="28" t="s">
        <v>21</v>
      </c>
      <c r="F791" s="81">
        <f>195207+47354</f>
        <v>242561</v>
      </c>
    </row>
    <row r="792" spans="1:6" ht="63">
      <c r="A792" s="31" t="s">
        <v>417</v>
      </c>
      <c r="B792" s="107" t="s">
        <v>416</v>
      </c>
      <c r="C792" s="138">
        <v>400</v>
      </c>
      <c r="D792" s="28" t="s">
        <v>152</v>
      </c>
      <c r="E792" s="28" t="s">
        <v>21</v>
      </c>
      <c r="F792" s="81">
        <v>19485</v>
      </c>
    </row>
    <row r="793" spans="1:6" ht="47.25">
      <c r="A793" s="31" t="s">
        <v>418</v>
      </c>
      <c r="B793" s="107" t="s">
        <v>419</v>
      </c>
      <c r="C793" s="138">
        <v>500</v>
      </c>
      <c r="D793" s="28" t="s">
        <v>152</v>
      </c>
      <c r="E793" s="28" t="s">
        <v>21</v>
      </c>
      <c r="F793" s="81">
        <f>21045+56322</f>
        <v>77367</v>
      </c>
    </row>
    <row r="794" spans="1:6" ht="47.25">
      <c r="A794" s="31" t="s">
        <v>420</v>
      </c>
      <c r="B794" s="107" t="s">
        <v>419</v>
      </c>
      <c r="C794" s="138">
        <v>400</v>
      </c>
      <c r="D794" s="28" t="s">
        <v>152</v>
      </c>
      <c r="E794" s="28" t="s">
        <v>21</v>
      </c>
      <c r="F794" s="81">
        <v>4842</v>
      </c>
    </row>
    <row r="795" spans="1:6" ht="31.5">
      <c r="A795" s="154" t="s">
        <v>561</v>
      </c>
      <c r="B795" s="79" t="s">
        <v>562</v>
      </c>
      <c r="C795" s="10"/>
      <c r="D795" s="11"/>
      <c r="E795" s="11"/>
      <c r="F795" s="90">
        <f>F796+F797</f>
        <v>6065</v>
      </c>
    </row>
    <row r="796" spans="1:6" ht="47.25">
      <c r="A796" s="85" t="s">
        <v>563</v>
      </c>
      <c r="B796" s="79" t="s">
        <v>564</v>
      </c>
      <c r="C796" s="10">
        <v>300</v>
      </c>
      <c r="D796" s="11" t="s">
        <v>22</v>
      </c>
      <c r="E796" s="11" t="s">
        <v>18</v>
      </c>
      <c r="F796" s="90">
        <v>6065</v>
      </c>
    </row>
    <row r="797" spans="1:6" ht="15.75" hidden="1">
      <c r="A797" s="31"/>
      <c r="B797" s="107"/>
      <c r="C797" s="138"/>
      <c r="D797" s="28"/>
      <c r="E797" s="28"/>
      <c r="F797" s="81"/>
    </row>
    <row r="798" spans="1:6" ht="15.75" hidden="1">
      <c r="A798" s="31"/>
      <c r="B798" s="107"/>
      <c r="C798" s="138"/>
      <c r="D798" s="28"/>
      <c r="E798" s="28"/>
      <c r="F798" s="81"/>
    </row>
    <row r="799" spans="1:6" ht="15.75" hidden="1">
      <c r="A799" s="31"/>
      <c r="B799" s="107"/>
      <c r="C799" s="138"/>
      <c r="D799" s="28"/>
      <c r="E799" s="28"/>
      <c r="F799" s="81"/>
    </row>
    <row r="800" spans="1:6" ht="15.75" hidden="1">
      <c r="A800" s="31"/>
      <c r="B800" s="107"/>
      <c r="C800" s="138"/>
      <c r="D800" s="28"/>
      <c r="E800" s="28"/>
      <c r="F800" s="81"/>
    </row>
    <row r="801" spans="1:6" ht="15.75" hidden="1">
      <c r="A801" s="31"/>
      <c r="B801" s="107"/>
      <c r="C801" s="138"/>
      <c r="D801" s="28"/>
      <c r="E801" s="28"/>
      <c r="F801" s="81"/>
    </row>
    <row r="802" spans="1:6" ht="98.25" customHeight="1" hidden="1">
      <c r="A802" s="31"/>
      <c r="B802" s="87"/>
      <c r="C802" s="10"/>
      <c r="D802" s="11"/>
      <c r="E802" s="11"/>
      <c r="F802" s="92"/>
    </row>
    <row r="803" spans="1:6" ht="87.75" customHeight="1" hidden="1">
      <c r="A803" s="31"/>
      <c r="B803" s="87"/>
      <c r="C803" s="10"/>
      <c r="D803" s="11"/>
      <c r="E803" s="11"/>
      <c r="F803" s="92"/>
    </row>
    <row r="804" spans="1:6" ht="135.75" customHeight="1" hidden="1">
      <c r="A804" s="45"/>
      <c r="B804" s="137"/>
      <c r="C804" s="10"/>
      <c r="D804" s="28"/>
      <c r="E804" s="28"/>
      <c r="F804" s="92"/>
    </row>
    <row r="805" spans="1:6" ht="105.75" customHeight="1" hidden="1">
      <c r="A805" s="31"/>
      <c r="B805" s="79"/>
      <c r="C805" s="10"/>
      <c r="D805" s="11"/>
      <c r="E805" s="11"/>
      <c r="F805" s="92"/>
    </row>
    <row r="806" spans="1:6" ht="15.75" hidden="1">
      <c r="A806" s="31"/>
      <c r="B806" s="79"/>
      <c r="C806" s="10"/>
      <c r="D806" s="11"/>
      <c r="E806" s="11"/>
      <c r="F806" s="92"/>
    </row>
    <row r="807" spans="1:6" ht="37.5" customHeight="1">
      <c r="A807" s="33" t="s">
        <v>436</v>
      </c>
      <c r="B807" s="69" t="s">
        <v>435</v>
      </c>
      <c r="C807" s="8"/>
      <c r="D807" s="9"/>
      <c r="E807" s="9"/>
      <c r="F807" s="76">
        <f>F808</f>
        <v>234518</v>
      </c>
    </row>
    <row r="808" spans="1:6" ht="40.5" customHeight="1">
      <c r="A808" s="31" t="s">
        <v>421</v>
      </c>
      <c r="B808" s="107" t="s">
        <v>422</v>
      </c>
      <c r="C808" s="138"/>
      <c r="D808" s="28"/>
      <c r="E808" s="28"/>
      <c r="F808" s="81">
        <f>F809+F811+F813+F815</f>
        <v>234518</v>
      </c>
    </row>
    <row r="809" spans="1:6" ht="37.5" customHeight="1">
      <c r="A809" s="31" t="s">
        <v>423</v>
      </c>
      <c r="B809" s="107" t="s">
        <v>424</v>
      </c>
      <c r="C809" s="138"/>
      <c r="D809" s="28"/>
      <c r="E809" s="28"/>
      <c r="F809" s="81">
        <f>F810</f>
        <v>155726</v>
      </c>
    </row>
    <row r="810" spans="1:6" ht="31.5">
      <c r="A810" s="31" t="s">
        <v>425</v>
      </c>
      <c r="B810" s="107" t="s">
        <v>426</v>
      </c>
      <c r="C810" s="138">
        <v>500</v>
      </c>
      <c r="D810" s="28" t="s">
        <v>152</v>
      </c>
      <c r="E810" s="28" t="s">
        <v>18</v>
      </c>
      <c r="F810" s="81">
        <f>155365+361</f>
        <v>155726</v>
      </c>
    </row>
    <row r="811" spans="1:6" ht="49.5" customHeight="1">
      <c r="A811" s="31" t="s">
        <v>427</v>
      </c>
      <c r="B811" s="107" t="s">
        <v>428</v>
      </c>
      <c r="C811" s="138"/>
      <c r="D811" s="28"/>
      <c r="E811" s="28"/>
      <c r="F811" s="81">
        <f>F812</f>
        <v>1124</v>
      </c>
    </row>
    <row r="812" spans="1:6" ht="53.25" customHeight="1">
      <c r="A812" s="31" t="s">
        <v>429</v>
      </c>
      <c r="B812" s="107" t="s">
        <v>430</v>
      </c>
      <c r="C812" s="138">
        <v>500</v>
      </c>
      <c r="D812" s="28" t="s">
        <v>152</v>
      </c>
      <c r="E812" s="28" t="s">
        <v>18</v>
      </c>
      <c r="F812" s="81">
        <v>1124</v>
      </c>
    </row>
    <row r="813" spans="1:6" ht="36" customHeight="1">
      <c r="A813" s="31" t="s">
        <v>431</v>
      </c>
      <c r="B813" s="107" t="s">
        <v>432</v>
      </c>
      <c r="C813" s="138"/>
      <c r="D813" s="28"/>
      <c r="E813" s="28"/>
      <c r="F813" s="81">
        <f>F814</f>
        <v>5000</v>
      </c>
    </row>
    <row r="814" spans="1:6" ht="31.5">
      <c r="A814" s="31" t="s">
        <v>433</v>
      </c>
      <c r="B814" s="107" t="s">
        <v>434</v>
      </c>
      <c r="C814" s="138">
        <v>800</v>
      </c>
      <c r="D814" s="28" t="s">
        <v>152</v>
      </c>
      <c r="E814" s="28" t="s">
        <v>18</v>
      </c>
      <c r="F814" s="81">
        <v>5000</v>
      </c>
    </row>
    <row r="815" spans="1:6" ht="36" customHeight="1">
      <c r="A815" s="85" t="s">
        <v>565</v>
      </c>
      <c r="B815" s="86" t="s">
        <v>566</v>
      </c>
      <c r="C815" s="10"/>
      <c r="D815" s="11"/>
      <c r="E815" s="11"/>
      <c r="F815" s="90">
        <f>F816</f>
        <v>72668</v>
      </c>
    </row>
    <row r="816" spans="1:6" ht="31.5">
      <c r="A816" s="85" t="s">
        <v>567</v>
      </c>
      <c r="B816" s="87" t="s">
        <v>568</v>
      </c>
      <c r="C816" s="10">
        <v>500</v>
      </c>
      <c r="D816" s="11" t="s">
        <v>152</v>
      </c>
      <c r="E816" s="11" t="s">
        <v>15</v>
      </c>
      <c r="F816" s="90">
        <v>72668</v>
      </c>
    </row>
    <row r="817" spans="1:6" ht="24.75" customHeight="1">
      <c r="A817" s="33" t="s">
        <v>228</v>
      </c>
      <c r="B817" s="69" t="s">
        <v>569</v>
      </c>
      <c r="C817" s="8"/>
      <c r="D817" s="9"/>
      <c r="E817" s="9"/>
      <c r="F817" s="76">
        <f>F827+F818+F825+F829</f>
        <v>183434</v>
      </c>
    </row>
    <row r="818" spans="1:6" ht="31.5">
      <c r="A818" s="31" t="s">
        <v>81</v>
      </c>
      <c r="B818" s="79" t="s">
        <v>1178</v>
      </c>
      <c r="C818" s="10"/>
      <c r="D818" s="11"/>
      <c r="E818" s="11"/>
      <c r="F818" s="90">
        <f>F819+F820+F821+F822+F823+F824</f>
        <v>106815</v>
      </c>
    </row>
    <row r="819" spans="1:6" ht="78.75">
      <c r="A819" s="31" t="s">
        <v>83</v>
      </c>
      <c r="B819" s="79" t="s">
        <v>1179</v>
      </c>
      <c r="C819" s="10">
        <v>100</v>
      </c>
      <c r="D819" s="11" t="s">
        <v>21</v>
      </c>
      <c r="E819" s="11" t="s">
        <v>23</v>
      </c>
      <c r="F819" s="90">
        <v>65560</v>
      </c>
    </row>
    <row r="820" spans="1:6" ht="47.25">
      <c r="A820" s="31" t="s">
        <v>1101</v>
      </c>
      <c r="B820" s="79" t="s">
        <v>1179</v>
      </c>
      <c r="C820" s="10">
        <v>200</v>
      </c>
      <c r="D820" s="11" t="s">
        <v>21</v>
      </c>
      <c r="E820" s="11" t="s">
        <v>23</v>
      </c>
      <c r="F820" s="90">
        <f>200+20758</f>
        <v>20958</v>
      </c>
    </row>
    <row r="821" spans="1:6" ht="31.5">
      <c r="A821" s="31" t="s">
        <v>85</v>
      </c>
      <c r="B821" s="79" t="s">
        <v>1179</v>
      </c>
      <c r="C821" s="10">
        <v>800</v>
      </c>
      <c r="D821" s="11" t="s">
        <v>21</v>
      </c>
      <c r="E821" s="11" t="s">
        <v>23</v>
      </c>
      <c r="F821" s="90">
        <v>322</v>
      </c>
    </row>
    <row r="822" spans="1:6" ht="78.75">
      <c r="A822" s="31" t="s">
        <v>83</v>
      </c>
      <c r="B822" s="79" t="s">
        <v>1179</v>
      </c>
      <c r="C822" s="10">
        <v>100</v>
      </c>
      <c r="D822" s="11" t="s">
        <v>152</v>
      </c>
      <c r="E822" s="11" t="s">
        <v>152</v>
      </c>
      <c r="F822" s="90">
        <v>18049</v>
      </c>
    </row>
    <row r="823" spans="1:6" ht="47.25">
      <c r="A823" s="31" t="s">
        <v>1101</v>
      </c>
      <c r="B823" s="79" t="s">
        <v>1179</v>
      </c>
      <c r="C823" s="10">
        <v>200</v>
      </c>
      <c r="D823" s="11" t="s">
        <v>152</v>
      </c>
      <c r="E823" s="11" t="s">
        <v>152</v>
      </c>
      <c r="F823" s="90">
        <v>1924</v>
      </c>
    </row>
    <row r="824" spans="1:6" ht="36" customHeight="1">
      <c r="A824" s="31" t="s">
        <v>85</v>
      </c>
      <c r="B824" s="79" t="s">
        <v>1179</v>
      </c>
      <c r="C824" s="10">
        <v>800</v>
      </c>
      <c r="D824" s="11" t="s">
        <v>152</v>
      </c>
      <c r="E824" s="11" t="s">
        <v>152</v>
      </c>
      <c r="F824" s="90">
        <v>2</v>
      </c>
    </row>
    <row r="825" spans="1:6" ht="47.25">
      <c r="A825" s="31" t="s">
        <v>1182</v>
      </c>
      <c r="B825" s="115" t="s">
        <v>1180</v>
      </c>
      <c r="C825" s="10"/>
      <c r="D825" s="11"/>
      <c r="E825" s="11"/>
      <c r="F825" s="90">
        <f>F826</f>
        <v>5718</v>
      </c>
    </row>
    <row r="826" spans="1:6" ht="47.25">
      <c r="A826" s="31" t="s">
        <v>1183</v>
      </c>
      <c r="B826" s="79" t="s">
        <v>1181</v>
      </c>
      <c r="C826" s="10">
        <v>500</v>
      </c>
      <c r="D826" s="11" t="s">
        <v>21</v>
      </c>
      <c r="E826" s="11" t="s">
        <v>23</v>
      </c>
      <c r="F826" s="90">
        <v>5718</v>
      </c>
    </row>
    <row r="827" spans="1:6" ht="36.75" customHeight="1">
      <c r="A827" s="85" t="s">
        <v>570</v>
      </c>
      <c r="B827" s="115" t="s">
        <v>571</v>
      </c>
      <c r="C827" s="10"/>
      <c r="D827" s="11"/>
      <c r="E827" s="11"/>
      <c r="F827" s="90">
        <f>F828</f>
        <v>67551</v>
      </c>
    </row>
    <row r="828" spans="1:6" ht="54" customHeight="1">
      <c r="A828" s="85" t="s">
        <v>572</v>
      </c>
      <c r="B828" s="86" t="s">
        <v>573</v>
      </c>
      <c r="C828" s="10">
        <v>600</v>
      </c>
      <c r="D828" s="11" t="s">
        <v>23</v>
      </c>
      <c r="E828" s="11" t="s">
        <v>371</v>
      </c>
      <c r="F828" s="90">
        <v>67551</v>
      </c>
    </row>
    <row r="829" spans="1:6" ht="31.5">
      <c r="A829" s="46" t="s">
        <v>1108</v>
      </c>
      <c r="B829" s="115" t="s">
        <v>1184</v>
      </c>
      <c r="C829" s="12"/>
      <c r="D829" s="12"/>
      <c r="E829" s="12"/>
      <c r="F829" s="92">
        <f>F830</f>
        <v>3350</v>
      </c>
    </row>
    <row r="830" spans="1:6" ht="101.25" customHeight="1">
      <c r="A830" s="46" t="s">
        <v>1103</v>
      </c>
      <c r="B830" s="97" t="s">
        <v>1185</v>
      </c>
      <c r="C830" s="12" t="s">
        <v>598</v>
      </c>
      <c r="D830" s="12" t="s">
        <v>21</v>
      </c>
      <c r="E830" s="12" t="s">
        <v>23</v>
      </c>
      <c r="F830" s="92">
        <v>3350</v>
      </c>
    </row>
    <row r="831" spans="1:6" ht="108.75" customHeight="1" hidden="1">
      <c r="A831" s="46"/>
      <c r="B831" s="97"/>
      <c r="C831" s="12"/>
      <c r="D831" s="12"/>
      <c r="E831" s="12"/>
      <c r="F831" s="92"/>
    </row>
    <row r="832" spans="1:6" ht="99.75" customHeight="1" hidden="1">
      <c r="A832" s="46"/>
      <c r="B832" s="97"/>
      <c r="C832" s="12"/>
      <c r="D832" s="12"/>
      <c r="E832" s="12"/>
      <c r="F832" s="92"/>
    </row>
    <row r="833" spans="1:6" ht="105" customHeight="1" hidden="1">
      <c r="A833" s="46"/>
      <c r="B833" s="97"/>
      <c r="C833" s="12"/>
      <c r="D833" s="12"/>
      <c r="E833" s="12"/>
      <c r="F833" s="92"/>
    </row>
    <row r="834" spans="1:6" ht="15.75" hidden="1">
      <c r="A834" s="181"/>
      <c r="B834" s="97"/>
      <c r="C834" s="12"/>
      <c r="D834" s="12"/>
      <c r="E834" s="12"/>
      <c r="F834" s="92"/>
    </row>
    <row r="835" spans="1:6" ht="114.75" customHeight="1" hidden="1">
      <c r="A835" s="31"/>
      <c r="B835" s="97"/>
      <c r="C835" s="12"/>
      <c r="D835" s="12"/>
      <c r="E835" s="12"/>
      <c r="F835" s="92"/>
    </row>
    <row r="836" spans="1:6" ht="113.25" customHeight="1" hidden="1">
      <c r="A836" s="46"/>
      <c r="B836" s="97"/>
      <c r="C836" s="12"/>
      <c r="D836" s="12"/>
      <c r="E836" s="12"/>
      <c r="F836" s="92"/>
    </row>
    <row r="837" spans="1:6" ht="22.5" customHeight="1" hidden="1">
      <c r="A837" s="48" t="s">
        <v>41</v>
      </c>
      <c r="B837" s="63" t="s">
        <v>2</v>
      </c>
      <c r="C837" s="14"/>
      <c r="D837" s="14"/>
      <c r="E837" s="14"/>
      <c r="F837" s="73">
        <f>SUM(F838:F844)</f>
        <v>0</v>
      </c>
    </row>
    <row r="838" spans="1:6" ht="115.5" customHeight="1" hidden="1">
      <c r="A838" s="32"/>
      <c r="B838" s="97"/>
      <c r="C838" s="12"/>
      <c r="D838" s="12"/>
      <c r="E838" s="12"/>
      <c r="F838" s="92"/>
    </row>
    <row r="839" spans="1:6" ht="99.75" customHeight="1" hidden="1">
      <c r="A839" s="46"/>
      <c r="B839" s="97"/>
      <c r="C839" s="12"/>
      <c r="D839" s="12"/>
      <c r="E839" s="12"/>
      <c r="F839" s="92"/>
    </row>
    <row r="840" spans="1:6" ht="15.75" hidden="1">
      <c r="A840" s="46"/>
      <c r="B840" s="97"/>
      <c r="C840" s="12"/>
      <c r="D840" s="12"/>
      <c r="E840" s="12"/>
      <c r="F840" s="92"/>
    </row>
    <row r="841" spans="1:6" ht="15.75" hidden="1">
      <c r="A841" s="46"/>
      <c r="B841" s="97"/>
      <c r="C841" s="12"/>
      <c r="D841" s="12"/>
      <c r="E841" s="12"/>
      <c r="F841" s="92"/>
    </row>
    <row r="842" spans="1:6" ht="15.75" hidden="1">
      <c r="A842" s="46"/>
      <c r="B842" s="97"/>
      <c r="C842" s="12"/>
      <c r="D842" s="12"/>
      <c r="E842" s="12"/>
      <c r="F842" s="92"/>
    </row>
    <row r="843" spans="1:6" ht="15.75" hidden="1">
      <c r="A843" s="46"/>
      <c r="B843" s="97"/>
      <c r="C843" s="12"/>
      <c r="D843" s="12"/>
      <c r="E843" s="12"/>
      <c r="F843" s="92"/>
    </row>
    <row r="844" spans="1:6" ht="15.75" hidden="1">
      <c r="A844" s="46"/>
      <c r="B844" s="97"/>
      <c r="C844" s="12"/>
      <c r="D844" s="12"/>
      <c r="E844" s="12"/>
      <c r="F844" s="92"/>
    </row>
    <row r="845" spans="1:6" ht="15.75" hidden="1">
      <c r="A845" s="31"/>
      <c r="B845" s="97"/>
      <c r="C845" s="10"/>
      <c r="D845" s="11"/>
      <c r="E845" s="11"/>
      <c r="F845" s="92"/>
    </row>
    <row r="846" spans="1:6" ht="47.25">
      <c r="A846" s="33" t="s">
        <v>25</v>
      </c>
      <c r="B846" s="64">
        <v>10</v>
      </c>
      <c r="C846" s="12"/>
      <c r="D846" s="12"/>
      <c r="E846" s="12"/>
      <c r="F846" s="73">
        <f>F847+F888+F864</f>
        <v>5874647</v>
      </c>
    </row>
    <row r="847" spans="1:6" ht="25.5" customHeight="1">
      <c r="A847" s="56" t="s">
        <v>58</v>
      </c>
      <c r="B847" s="64" t="s">
        <v>59</v>
      </c>
      <c r="C847" s="12"/>
      <c r="D847" s="12"/>
      <c r="E847" s="12"/>
      <c r="F847" s="73">
        <f>F848+F851+F853+F857+F860</f>
        <v>4949534</v>
      </c>
    </row>
    <row r="848" spans="1:6" ht="31.5">
      <c r="A848" s="31" t="s">
        <v>60</v>
      </c>
      <c r="B848" s="115" t="s">
        <v>61</v>
      </c>
      <c r="C848" s="10"/>
      <c r="D848" s="11"/>
      <c r="E848" s="11"/>
      <c r="F848" s="109">
        <f>F849+F850</f>
        <v>1685734</v>
      </c>
    </row>
    <row r="849" spans="1:6" ht="47.25">
      <c r="A849" s="31" t="s">
        <v>1382</v>
      </c>
      <c r="B849" s="79" t="s">
        <v>62</v>
      </c>
      <c r="C849" s="10">
        <v>200</v>
      </c>
      <c r="D849" s="11" t="s">
        <v>23</v>
      </c>
      <c r="E849" s="11" t="s">
        <v>9</v>
      </c>
      <c r="F849" s="109">
        <v>1683684</v>
      </c>
    </row>
    <row r="850" spans="1:6" ht="31.5">
      <c r="A850" s="31" t="s">
        <v>63</v>
      </c>
      <c r="B850" s="79" t="s">
        <v>62</v>
      </c>
      <c r="C850" s="10">
        <v>800</v>
      </c>
      <c r="D850" s="11" t="s">
        <v>23</v>
      </c>
      <c r="E850" s="11" t="s">
        <v>9</v>
      </c>
      <c r="F850" s="109">
        <v>2050</v>
      </c>
    </row>
    <row r="851" spans="1:6" ht="31.5">
      <c r="A851" s="31" t="s">
        <v>64</v>
      </c>
      <c r="B851" s="115" t="s">
        <v>65</v>
      </c>
      <c r="C851" s="10"/>
      <c r="D851" s="11"/>
      <c r="E851" s="11"/>
      <c r="F851" s="109">
        <f>F852</f>
        <v>508743</v>
      </c>
    </row>
    <row r="852" spans="1:6" ht="47.25">
      <c r="A852" s="31" t="s">
        <v>1383</v>
      </c>
      <c r="B852" s="79" t="s">
        <v>66</v>
      </c>
      <c r="C852" s="10">
        <v>200</v>
      </c>
      <c r="D852" s="11" t="s">
        <v>23</v>
      </c>
      <c r="E852" s="11" t="s">
        <v>9</v>
      </c>
      <c r="F852" s="109">
        <v>508743</v>
      </c>
    </row>
    <row r="853" spans="1:6" ht="31.5">
      <c r="A853" s="45" t="s">
        <v>67</v>
      </c>
      <c r="B853" s="115" t="s">
        <v>68</v>
      </c>
      <c r="C853" s="10"/>
      <c r="D853" s="11"/>
      <c r="E853" s="11"/>
      <c r="F853" s="109">
        <f>F854+F855+F856</f>
        <v>1033141</v>
      </c>
    </row>
    <row r="854" spans="1:6" ht="47.25">
      <c r="A854" s="31" t="s">
        <v>1384</v>
      </c>
      <c r="B854" s="79" t="s">
        <v>69</v>
      </c>
      <c r="C854" s="10">
        <v>200</v>
      </c>
      <c r="D854" s="11" t="s">
        <v>23</v>
      </c>
      <c r="E854" s="11" t="s">
        <v>9</v>
      </c>
      <c r="F854" s="109">
        <v>1974</v>
      </c>
    </row>
    <row r="855" spans="1:6" ht="47.25">
      <c r="A855" s="31" t="s">
        <v>70</v>
      </c>
      <c r="B855" s="79" t="s">
        <v>69</v>
      </c>
      <c r="C855" s="10">
        <v>400</v>
      </c>
      <c r="D855" s="11" t="s">
        <v>23</v>
      </c>
      <c r="E855" s="11" t="s">
        <v>9</v>
      </c>
      <c r="F855" s="109">
        <v>1017852</v>
      </c>
    </row>
    <row r="856" spans="1:6" ht="31.5">
      <c r="A856" s="31" t="s">
        <v>71</v>
      </c>
      <c r="B856" s="79" t="s">
        <v>69</v>
      </c>
      <c r="C856" s="10">
        <v>800</v>
      </c>
      <c r="D856" s="11" t="s">
        <v>23</v>
      </c>
      <c r="E856" s="11" t="s">
        <v>9</v>
      </c>
      <c r="F856" s="109">
        <v>13315</v>
      </c>
    </row>
    <row r="857" spans="1:6" ht="47.25">
      <c r="A857" s="45" t="s">
        <v>72</v>
      </c>
      <c r="B857" s="79" t="s">
        <v>73</v>
      </c>
      <c r="C857" s="10"/>
      <c r="D857" s="11"/>
      <c r="E857" s="11"/>
      <c r="F857" s="109">
        <f>F858+F859</f>
        <v>1410764</v>
      </c>
    </row>
    <row r="858" spans="1:6" ht="63">
      <c r="A858" s="31" t="s">
        <v>1385</v>
      </c>
      <c r="B858" s="79" t="s">
        <v>74</v>
      </c>
      <c r="C858" s="10">
        <v>200</v>
      </c>
      <c r="D858" s="11" t="s">
        <v>23</v>
      </c>
      <c r="E858" s="11" t="s">
        <v>9</v>
      </c>
      <c r="F858" s="109">
        <v>85</v>
      </c>
    </row>
    <row r="859" spans="1:6" ht="63">
      <c r="A859" s="31" t="s">
        <v>75</v>
      </c>
      <c r="B859" s="79" t="s">
        <v>74</v>
      </c>
      <c r="C859" s="10">
        <v>400</v>
      </c>
      <c r="D859" s="11" t="s">
        <v>23</v>
      </c>
      <c r="E859" s="11" t="s">
        <v>9</v>
      </c>
      <c r="F859" s="109">
        <v>1410679</v>
      </c>
    </row>
    <row r="860" spans="1:6" ht="126">
      <c r="A860" s="31" t="s">
        <v>146</v>
      </c>
      <c r="B860" s="79" t="s">
        <v>76</v>
      </c>
      <c r="C860" s="10"/>
      <c r="D860" s="11"/>
      <c r="E860" s="11"/>
      <c r="F860" s="109">
        <f>F861+F862+F863</f>
        <v>311152</v>
      </c>
    </row>
    <row r="861" spans="1:6" ht="63">
      <c r="A861" s="31" t="s">
        <v>77</v>
      </c>
      <c r="B861" s="118" t="s">
        <v>78</v>
      </c>
      <c r="C861" s="10">
        <v>500</v>
      </c>
      <c r="D861" s="11" t="s">
        <v>23</v>
      </c>
      <c r="E861" s="11" t="s">
        <v>9</v>
      </c>
      <c r="F861" s="109">
        <v>232641</v>
      </c>
    </row>
    <row r="862" spans="1:6" ht="31.5">
      <c r="A862" s="31" t="s">
        <v>145</v>
      </c>
      <c r="B862" s="118" t="s">
        <v>79</v>
      </c>
      <c r="C862" s="10">
        <v>500</v>
      </c>
      <c r="D862" s="11" t="s">
        <v>23</v>
      </c>
      <c r="E862" s="11" t="s">
        <v>9</v>
      </c>
      <c r="F862" s="109">
        <v>78511</v>
      </c>
    </row>
    <row r="863" spans="1:6" ht="75.75" customHeight="1" hidden="1">
      <c r="A863" s="31" t="s">
        <v>1291</v>
      </c>
      <c r="B863" s="118" t="s">
        <v>1290</v>
      </c>
      <c r="C863" s="10">
        <v>500</v>
      </c>
      <c r="D863" s="11" t="s">
        <v>23</v>
      </c>
      <c r="E863" s="11" t="s">
        <v>9</v>
      </c>
      <c r="F863" s="92"/>
    </row>
    <row r="864" spans="1:6" ht="26.25" customHeight="1">
      <c r="A864" s="33" t="s">
        <v>450</v>
      </c>
      <c r="B864" s="67" t="s">
        <v>451</v>
      </c>
      <c r="C864" s="8"/>
      <c r="D864" s="29"/>
      <c r="E864" s="29"/>
      <c r="F864" s="77">
        <f>F865+F867+F870</f>
        <v>165835</v>
      </c>
    </row>
    <row r="865" spans="1:6" ht="39" customHeight="1">
      <c r="A865" s="31" t="s">
        <v>452</v>
      </c>
      <c r="B865" s="65" t="s">
        <v>453</v>
      </c>
      <c r="C865" s="8"/>
      <c r="D865" s="29"/>
      <c r="E865" s="29"/>
      <c r="F865" s="213">
        <f>F866</f>
        <v>27658</v>
      </c>
    </row>
    <row r="866" spans="1:6" ht="39" customHeight="1">
      <c r="A866" s="45" t="s">
        <v>454</v>
      </c>
      <c r="B866" s="65" t="s">
        <v>455</v>
      </c>
      <c r="C866" s="10">
        <v>500</v>
      </c>
      <c r="D866" s="28" t="s">
        <v>23</v>
      </c>
      <c r="E866" s="28" t="s">
        <v>237</v>
      </c>
      <c r="F866" s="94">
        <v>27658</v>
      </c>
    </row>
    <row r="867" spans="1:6" ht="39" customHeight="1">
      <c r="A867" s="31" t="s">
        <v>456</v>
      </c>
      <c r="B867" s="65" t="s">
        <v>457</v>
      </c>
      <c r="C867" s="8"/>
      <c r="D867" s="28"/>
      <c r="E867" s="28"/>
      <c r="F867" s="94">
        <f>F868+F869</f>
        <v>128177</v>
      </c>
    </row>
    <row r="868" spans="1:6" ht="94.5">
      <c r="A868" s="45" t="s">
        <v>1328</v>
      </c>
      <c r="B868" s="65" t="s">
        <v>458</v>
      </c>
      <c r="C868" s="8"/>
      <c r="D868" s="28" t="s">
        <v>23</v>
      </c>
      <c r="E868" s="28" t="s">
        <v>237</v>
      </c>
      <c r="F868" s="94">
        <v>124870</v>
      </c>
    </row>
    <row r="869" spans="1:6" ht="110.25">
      <c r="A869" s="78" t="s">
        <v>459</v>
      </c>
      <c r="B869" s="65" t="s">
        <v>460</v>
      </c>
      <c r="C869" s="8"/>
      <c r="D869" s="28" t="s">
        <v>23</v>
      </c>
      <c r="E869" s="28" t="s">
        <v>237</v>
      </c>
      <c r="F869" s="94">
        <v>3307</v>
      </c>
    </row>
    <row r="870" spans="1:6" ht="39" customHeight="1">
      <c r="A870" s="31" t="s">
        <v>461</v>
      </c>
      <c r="B870" s="65" t="s">
        <v>462</v>
      </c>
      <c r="C870" s="138"/>
      <c r="D870" s="28"/>
      <c r="E870" s="28"/>
      <c r="F870" s="94">
        <f>F871</f>
        <v>10000</v>
      </c>
    </row>
    <row r="871" spans="1:6" ht="39" customHeight="1">
      <c r="A871" s="45" t="s">
        <v>463</v>
      </c>
      <c r="B871" s="65" t="s">
        <v>464</v>
      </c>
      <c r="C871" s="138">
        <v>800</v>
      </c>
      <c r="D871" s="28" t="s">
        <v>23</v>
      </c>
      <c r="E871" s="28" t="s">
        <v>237</v>
      </c>
      <c r="F871" s="94">
        <v>10000</v>
      </c>
    </row>
    <row r="872" spans="1:6" ht="39" customHeight="1" hidden="1">
      <c r="A872" s="45"/>
      <c r="B872" s="65"/>
      <c r="C872" s="138"/>
      <c r="D872" s="28"/>
      <c r="E872" s="28"/>
      <c r="F872" s="92"/>
    </row>
    <row r="873" spans="1:6" ht="39" customHeight="1" hidden="1">
      <c r="A873" s="45"/>
      <c r="B873" s="65"/>
      <c r="C873" s="138"/>
      <c r="D873" s="28"/>
      <c r="E873" s="28"/>
      <c r="F873" s="92"/>
    </row>
    <row r="874" spans="1:6" ht="39" customHeight="1" hidden="1">
      <c r="A874" s="45"/>
      <c r="B874" s="65"/>
      <c r="C874" s="138"/>
      <c r="D874" s="28"/>
      <c r="E874" s="28"/>
      <c r="F874" s="92"/>
    </row>
    <row r="875" spans="1:6" ht="39" customHeight="1" hidden="1">
      <c r="A875" s="45"/>
      <c r="B875" s="65"/>
      <c r="C875" s="138"/>
      <c r="D875" s="28"/>
      <c r="E875" s="28"/>
      <c r="F875" s="92"/>
    </row>
    <row r="876" spans="1:6" ht="39" customHeight="1" hidden="1">
      <c r="A876" s="45"/>
      <c r="B876" s="65"/>
      <c r="C876" s="138"/>
      <c r="D876" s="28"/>
      <c r="E876" s="28"/>
      <c r="F876" s="92"/>
    </row>
    <row r="877" spans="1:6" ht="39" customHeight="1" hidden="1">
      <c r="A877" s="45"/>
      <c r="B877" s="65"/>
      <c r="C877" s="138"/>
      <c r="D877" s="28"/>
      <c r="E877" s="28"/>
      <c r="F877" s="92"/>
    </row>
    <row r="878" spans="1:6" ht="39" customHeight="1" hidden="1">
      <c r="A878" s="45"/>
      <c r="B878" s="65"/>
      <c r="C878" s="138"/>
      <c r="D878" s="28"/>
      <c r="E878" s="28"/>
      <c r="F878" s="92"/>
    </row>
    <row r="879" spans="1:6" ht="39" customHeight="1" hidden="1">
      <c r="A879" s="45"/>
      <c r="B879" s="65"/>
      <c r="C879" s="138"/>
      <c r="D879" s="28"/>
      <c r="E879" s="28"/>
      <c r="F879" s="92"/>
    </row>
    <row r="880" spans="1:6" ht="39" customHeight="1" hidden="1">
      <c r="A880" s="45"/>
      <c r="B880" s="65"/>
      <c r="C880" s="138"/>
      <c r="D880" s="28"/>
      <c r="E880" s="28"/>
      <c r="F880" s="92"/>
    </row>
    <row r="881" spans="1:6" ht="39" customHeight="1" hidden="1">
      <c r="A881" s="45"/>
      <c r="B881" s="65"/>
      <c r="C881" s="138"/>
      <c r="D881" s="28"/>
      <c r="E881" s="28"/>
      <c r="F881" s="92"/>
    </row>
    <row r="882" spans="1:6" ht="39" customHeight="1" hidden="1">
      <c r="A882" s="45"/>
      <c r="B882" s="65"/>
      <c r="C882" s="138"/>
      <c r="D882" s="28"/>
      <c r="E882" s="28"/>
      <c r="F882" s="92"/>
    </row>
    <row r="883" spans="1:6" ht="39" customHeight="1" hidden="1">
      <c r="A883" s="45"/>
      <c r="B883" s="65"/>
      <c r="C883" s="138"/>
      <c r="D883" s="28"/>
      <c r="E883" s="28"/>
      <c r="F883" s="92"/>
    </row>
    <row r="884" spans="1:6" ht="39" customHeight="1" hidden="1">
      <c r="A884" s="45"/>
      <c r="B884" s="65"/>
      <c r="C884" s="138"/>
      <c r="D884" s="28"/>
      <c r="E884" s="28"/>
      <c r="F884" s="92"/>
    </row>
    <row r="885" spans="1:6" ht="157.5" customHeight="1" hidden="1">
      <c r="A885" s="45"/>
      <c r="B885" s="65"/>
      <c r="C885" s="138"/>
      <c r="D885" s="28"/>
      <c r="E885" s="28"/>
      <c r="F885" s="92"/>
    </row>
    <row r="886" spans="1:6" ht="85.5" customHeight="1" hidden="1">
      <c r="A886" s="45"/>
      <c r="B886" s="65"/>
      <c r="C886" s="138"/>
      <c r="D886" s="28"/>
      <c r="E886" s="28"/>
      <c r="F886" s="92"/>
    </row>
    <row r="887" spans="1:6" ht="104.25" customHeight="1" hidden="1">
      <c r="A887" s="45"/>
      <c r="B887" s="65"/>
      <c r="C887" s="138"/>
      <c r="D887" s="28"/>
      <c r="E887" s="28"/>
      <c r="F887" s="92"/>
    </row>
    <row r="888" spans="1:6" ht="34.5" customHeight="1">
      <c r="A888" s="56" t="s">
        <v>228</v>
      </c>
      <c r="B888" s="63" t="s">
        <v>80</v>
      </c>
      <c r="C888" s="14"/>
      <c r="D888" s="14"/>
      <c r="E888" s="14"/>
      <c r="F888" s="73">
        <f>F889+F893+F897+F895</f>
        <v>759278</v>
      </c>
    </row>
    <row r="889" spans="1:6" ht="45" customHeight="1">
      <c r="A889" s="31" t="s">
        <v>81</v>
      </c>
      <c r="B889" s="79" t="s">
        <v>82</v>
      </c>
      <c r="C889" s="10"/>
      <c r="D889" s="11"/>
      <c r="E889" s="11"/>
      <c r="F889" s="109">
        <f>F890+F891+F892</f>
        <v>12705</v>
      </c>
    </row>
    <row r="890" spans="1:6" ht="92.25" customHeight="1">
      <c r="A890" s="31" t="s">
        <v>83</v>
      </c>
      <c r="B890" s="79" t="s">
        <v>84</v>
      </c>
      <c r="C890" s="10">
        <v>100</v>
      </c>
      <c r="D890" s="11" t="s">
        <v>23</v>
      </c>
      <c r="E890" s="11" t="s">
        <v>9</v>
      </c>
      <c r="F890" s="109">
        <v>11651</v>
      </c>
    </row>
    <row r="891" spans="1:6" ht="47.25">
      <c r="A891" s="31" t="s">
        <v>1101</v>
      </c>
      <c r="B891" s="79" t="s">
        <v>84</v>
      </c>
      <c r="C891" s="10">
        <v>200</v>
      </c>
      <c r="D891" s="11" t="s">
        <v>23</v>
      </c>
      <c r="E891" s="11" t="s">
        <v>9</v>
      </c>
      <c r="F891" s="109">
        <v>685</v>
      </c>
    </row>
    <row r="892" spans="1:6" ht="36.75" customHeight="1">
      <c r="A892" s="31" t="s">
        <v>85</v>
      </c>
      <c r="B892" s="79" t="s">
        <v>84</v>
      </c>
      <c r="C892" s="10">
        <v>800</v>
      </c>
      <c r="D892" s="11" t="s">
        <v>23</v>
      </c>
      <c r="E892" s="11" t="s">
        <v>9</v>
      </c>
      <c r="F892" s="109">
        <v>369</v>
      </c>
    </row>
    <row r="893" spans="1:6" ht="50.25" customHeight="1">
      <c r="A893" s="31" t="s">
        <v>86</v>
      </c>
      <c r="B893" s="79" t="s">
        <v>87</v>
      </c>
      <c r="C893" s="10"/>
      <c r="D893" s="11"/>
      <c r="E893" s="11"/>
      <c r="F893" s="109">
        <f>F894</f>
        <v>672000</v>
      </c>
    </row>
    <row r="894" spans="1:6" ht="47.25">
      <c r="A894" s="31" t="s">
        <v>88</v>
      </c>
      <c r="B894" s="79" t="s">
        <v>89</v>
      </c>
      <c r="C894" s="10">
        <v>800</v>
      </c>
      <c r="D894" s="11" t="s">
        <v>23</v>
      </c>
      <c r="E894" s="11" t="s">
        <v>9</v>
      </c>
      <c r="F894" s="109">
        <v>672000</v>
      </c>
    </row>
    <row r="895" spans="1:6" ht="31.5">
      <c r="A895" s="31" t="s">
        <v>90</v>
      </c>
      <c r="B895" s="65" t="s">
        <v>465</v>
      </c>
      <c r="C895" s="138"/>
      <c r="D895" s="28"/>
      <c r="E895" s="28"/>
      <c r="F895" s="80">
        <f>F896</f>
        <v>50</v>
      </c>
    </row>
    <row r="896" spans="1:6" ht="53.25" customHeight="1">
      <c r="A896" s="45" t="s">
        <v>387</v>
      </c>
      <c r="B896" s="65" t="s">
        <v>466</v>
      </c>
      <c r="C896" s="3">
        <v>600</v>
      </c>
      <c r="D896" s="28" t="s">
        <v>23</v>
      </c>
      <c r="E896" s="28" t="s">
        <v>237</v>
      </c>
      <c r="F896" s="80">
        <v>50</v>
      </c>
    </row>
    <row r="897" spans="1:6" ht="36" customHeight="1">
      <c r="A897" s="31" t="s">
        <v>90</v>
      </c>
      <c r="B897" s="79" t="s">
        <v>91</v>
      </c>
      <c r="C897" s="10"/>
      <c r="D897" s="11"/>
      <c r="E897" s="11"/>
      <c r="F897" s="109">
        <f>F898+F899+F900</f>
        <v>74523</v>
      </c>
    </row>
    <row r="898" spans="1:6" ht="84" customHeight="1">
      <c r="A898" s="31" t="s">
        <v>92</v>
      </c>
      <c r="B898" s="79" t="s">
        <v>93</v>
      </c>
      <c r="C898" s="10">
        <v>100</v>
      </c>
      <c r="D898" s="11" t="s">
        <v>23</v>
      </c>
      <c r="E898" s="11" t="s">
        <v>9</v>
      </c>
      <c r="F898" s="109">
        <v>54750</v>
      </c>
    </row>
    <row r="899" spans="1:6" ht="47.25">
      <c r="A899" s="31" t="s">
        <v>894</v>
      </c>
      <c r="B899" s="79" t="s">
        <v>93</v>
      </c>
      <c r="C899" s="10">
        <v>200</v>
      </c>
      <c r="D899" s="11" t="s">
        <v>23</v>
      </c>
      <c r="E899" s="11" t="s">
        <v>9</v>
      </c>
      <c r="F899" s="109">
        <v>18689</v>
      </c>
    </row>
    <row r="900" spans="1:6" ht="31.5">
      <c r="A900" s="31" t="s">
        <v>94</v>
      </c>
      <c r="B900" s="79" t="s">
        <v>93</v>
      </c>
      <c r="C900" s="10">
        <v>800</v>
      </c>
      <c r="D900" s="11" t="s">
        <v>23</v>
      </c>
      <c r="E900" s="11" t="s">
        <v>9</v>
      </c>
      <c r="F900" s="109">
        <v>1084</v>
      </c>
    </row>
    <row r="901" spans="1:6" ht="101.25" customHeight="1" hidden="1">
      <c r="A901" s="45"/>
      <c r="B901" s="65"/>
      <c r="C901" s="3"/>
      <c r="D901" s="28"/>
      <c r="E901" s="28"/>
      <c r="F901" s="92"/>
    </row>
    <row r="902" spans="1:6" ht="31.5" customHeight="1">
      <c r="A902" s="33" t="s">
        <v>26</v>
      </c>
      <c r="B902" s="64">
        <v>11</v>
      </c>
      <c r="C902" s="24"/>
      <c r="D902" s="25"/>
      <c r="E902" s="25"/>
      <c r="F902" s="75">
        <f>F903+F922+F937+F940+F950+F957+F974+F983+F998+F1008+F1029+F991</f>
        <v>3649932</v>
      </c>
    </row>
    <row r="903" spans="1:6" ht="43.5" customHeight="1">
      <c r="A903" s="33" t="s">
        <v>148</v>
      </c>
      <c r="B903" s="64" t="s">
        <v>147</v>
      </c>
      <c r="C903" s="24"/>
      <c r="D903" s="25"/>
      <c r="E903" s="25"/>
      <c r="F903" s="75">
        <f>F904+F909+F912+F915+F918+F920</f>
        <v>1047066</v>
      </c>
    </row>
    <row r="904" spans="1:6" ht="43.5" customHeight="1">
      <c r="A904" s="31" t="s">
        <v>149</v>
      </c>
      <c r="B904" s="65" t="s">
        <v>150</v>
      </c>
      <c r="C904" s="10"/>
      <c r="D904" s="11"/>
      <c r="E904" s="11"/>
      <c r="F904" s="109">
        <f>F905+F906+F907+F908</f>
        <v>137664</v>
      </c>
    </row>
    <row r="905" spans="1:6" ht="47.25">
      <c r="A905" s="31" t="s">
        <v>1409</v>
      </c>
      <c r="B905" s="65" t="s">
        <v>151</v>
      </c>
      <c r="C905" s="10">
        <v>800</v>
      </c>
      <c r="D905" s="11" t="s">
        <v>23</v>
      </c>
      <c r="E905" s="11" t="s">
        <v>152</v>
      </c>
      <c r="F905" s="109">
        <v>2134</v>
      </c>
    </row>
    <row r="906" spans="1:6" ht="31.5">
      <c r="A906" s="31" t="s">
        <v>1410</v>
      </c>
      <c r="B906" s="65" t="s">
        <v>153</v>
      </c>
      <c r="C906" s="10">
        <v>800</v>
      </c>
      <c r="D906" s="11" t="s">
        <v>23</v>
      </c>
      <c r="E906" s="11" t="s">
        <v>152</v>
      </c>
      <c r="F906" s="109">
        <v>100425</v>
      </c>
    </row>
    <row r="907" spans="1:6" ht="54.75" customHeight="1">
      <c r="A907" s="31" t="s">
        <v>1411</v>
      </c>
      <c r="B907" s="65" t="s">
        <v>154</v>
      </c>
      <c r="C907" s="10">
        <v>800</v>
      </c>
      <c r="D907" s="11" t="s">
        <v>23</v>
      </c>
      <c r="E907" s="11" t="s">
        <v>152</v>
      </c>
      <c r="F907" s="109">
        <v>731</v>
      </c>
    </row>
    <row r="908" spans="1:6" ht="47.25">
      <c r="A908" s="31" t="s">
        <v>1412</v>
      </c>
      <c r="B908" s="65" t="s">
        <v>155</v>
      </c>
      <c r="C908" s="10">
        <v>800</v>
      </c>
      <c r="D908" s="11" t="s">
        <v>23</v>
      </c>
      <c r="E908" s="11" t="s">
        <v>152</v>
      </c>
      <c r="F908" s="109">
        <v>34374</v>
      </c>
    </row>
    <row r="909" spans="1:6" ht="63">
      <c r="A909" s="31" t="s">
        <v>156</v>
      </c>
      <c r="B909" s="65" t="s">
        <v>157</v>
      </c>
      <c r="C909" s="10"/>
      <c r="D909" s="11"/>
      <c r="E909" s="11"/>
      <c r="F909" s="109">
        <f>F910+F911</f>
        <v>173954</v>
      </c>
    </row>
    <row r="910" spans="1:6" ht="63">
      <c r="A910" s="31" t="s">
        <v>1413</v>
      </c>
      <c r="B910" s="65" t="s">
        <v>158</v>
      </c>
      <c r="C910" s="10">
        <v>800</v>
      </c>
      <c r="D910" s="11" t="s">
        <v>23</v>
      </c>
      <c r="E910" s="11" t="s">
        <v>152</v>
      </c>
      <c r="F910" s="109">
        <v>26317</v>
      </c>
    </row>
    <row r="911" spans="1:6" ht="78.75">
      <c r="A911" s="31" t="s">
        <v>1414</v>
      </c>
      <c r="B911" s="65" t="s">
        <v>159</v>
      </c>
      <c r="C911" s="10">
        <v>800</v>
      </c>
      <c r="D911" s="11" t="s">
        <v>23</v>
      </c>
      <c r="E911" s="11" t="s">
        <v>152</v>
      </c>
      <c r="F911" s="109">
        <v>147637</v>
      </c>
    </row>
    <row r="912" spans="1:6" ht="31.5">
      <c r="A912" s="31" t="s">
        <v>160</v>
      </c>
      <c r="B912" s="65" t="s">
        <v>161</v>
      </c>
      <c r="C912" s="10"/>
      <c r="D912" s="11"/>
      <c r="E912" s="11"/>
      <c r="F912" s="109">
        <f>F913+F914</f>
        <v>129534</v>
      </c>
    </row>
    <row r="913" spans="1:6" ht="47.25">
      <c r="A913" s="31" t="s">
        <v>1415</v>
      </c>
      <c r="B913" s="79" t="s">
        <v>162</v>
      </c>
      <c r="C913" s="10">
        <v>800</v>
      </c>
      <c r="D913" s="11" t="s">
        <v>23</v>
      </c>
      <c r="E913" s="11" t="s">
        <v>152</v>
      </c>
      <c r="F913" s="109">
        <v>123057</v>
      </c>
    </row>
    <row r="914" spans="1:6" ht="63">
      <c r="A914" s="31" t="s">
        <v>1416</v>
      </c>
      <c r="B914" s="79" t="s">
        <v>163</v>
      </c>
      <c r="C914" s="10">
        <v>800</v>
      </c>
      <c r="D914" s="11" t="s">
        <v>23</v>
      </c>
      <c r="E914" s="11" t="s">
        <v>152</v>
      </c>
      <c r="F914" s="109">
        <v>6477</v>
      </c>
    </row>
    <row r="915" spans="1:6" ht="31.5">
      <c r="A915" s="31" t="s">
        <v>164</v>
      </c>
      <c r="B915" s="79" t="s">
        <v>165</v>
      </c>
      <c r="C915" s="10"/>
      <c r="D915" s="11"/>
      <c r="E915" s="11"/>
      <c r="F915" s="109">
        <f>F916+F917</f>
        <v>598314</v>
      </c>
    </row>
    <row r="916" spans="1:6" ht="47.25">
      <c r="A916" s="31" t="s">
        <v>1417</v>
      </c>
      <c r="B916" s="79" t="s">
        <v>166</v>
      </c>
      <c r="C916" s="10">
        <v>800</v>
      </c>
      <c r="D916" s="11" t="s">
        <v>23</v>
      </c>
      <c r="E916" s="11" t="s">
        <v>152</v>
      </c>
      <c r="F916" s="109">
        <v>445744</v>
      </c>
    </row>
    <row r="917" spans="1:6" ht="47.25">
      <c r="A917" s="31" t="s">
        <v>1418</v>
      </c>
      <c r="B917" s="79" t="s">
        <v>167</v>
      </c>
      <c r="C917" s="10">
        <v>800</v>
      </c>
      <c r="D917" s="11" t="s">
        <v>23</v>
      </c>
      <c r="E917" s="11" t="s">
        <v>152</v>
      </c>
      <c r="F917" s="109">
        <v>152570</v>
      </c>
    </row>
    <row r="918" spans="1:6" ht="31.5">
      <c r="A918" s="31" t="s">
        <v>168</v>
      </c>
      <c r="B918" s="79" t="s">
        <v>169</v>
      </c>
      <c r="C918" s="10"/>
      <c r="D918" s="11"/>
      <c r="E918" s="11"/>
      <c r="F918" s="109">
        <f>F919</f>
        <v>2600</v>
      </c>
    </row>
    <row r="919" spans="1:6" ht="31.5">
      <c r="A919" s="31" t="s">
        <v>1419</v>
      </c>
      <c r="B919" s="79" t="s">
        <v>170</v>
      </c>
      <c r="C919" s="10">
        <v>800</v>
      </c>
      <c r="D919" s="11" t="s">
        <v>23</v>
      </c>
      <c r="E919" s="11" t="s">
        <v>152</v>
      </c>
      <c r="F919" s="109">
        <v>2600</v>
      </c>
    </row>
    <row r="920" spans="1:6" ht="31.5">
      <c r="A920" s="31" t="s">
        <v>171</v>
      </c>
      <c r="B920" s="79" t="s">
        <v>172</v>
      </c>
      <c r="C920" s="10"/>
      <c r="D920" s="11"/>
      <c r="E920" s="11"/>
      <c r="F920" s="109">
        <f>F921</f>
        <v>5000</v>
      </c>
    </row>
    <row r="921" spans="1:6" ht="31.5">
      <c r="A921" s="31" t="s">
        <v>1420</v>
      </c>
      <c r="B921" s="79" t="s">
        <v>173</v>
      </c>
      <c r="C921" s="10">
        <v>800</v>
      </c>
      <c r="D921" s="11" t="s">
        <v>23</v>
      </c>
      <c r="E921" s="11" t="s">
        <v>152</v>
      </c>
      <c r="F921" s="109">
        <v>5000</v>
      </c>
    </row>
    <row r="922" spans="1:6" ht="31.5">
      <c r="A922" s="33" t="s">
        <v>197</v>
      </c>
      <c r="B922" s="66" t="s">
        <v>196</v>
      </c>
      <c r="C922" s="23"/>
      <c r="D922" s="25"/>
      <c r="E922" s="25"/>
      <c r="F922" s="75">
        <f>F923+F926+F929+F931+F933+F935</f>
        <v>927163</v>
      </c>
    </row>
    <row r="923" spans="1:6" ht="63">
      <c r="A923" s="31" t="s">
        <v>174</v>
      </c>
      <c r="B923" s="79" t="s">
        <v>175</v>
      </c>
      <c r="C923" s="10"/>
      <c r="D923" s="11"/>
      <c r="E923" s="11"/>
      <c r="F923" s="109">
        <f>F924+F925</f>
        <v>775747</v>
      </c>
    </row>
    <row r="924" spans="1:6" ht="63">
      <c r="A924" s="31" t="s">
        <v>1421</v>
      </c>
      <c r="B924" s="79" t="s">
        <v>176</v>
      </c>
      <c r="C924" s="10">
        <v>800</v>
      </c>
      <c r="D924" s="11" t="s">
        <v>23</v>
      </c>
      <c r="E924" s="11" t="s">
        <v>152</v>
      </c>
      <c r="F924" s="195">
        <v>437500</v>
      </c>
    </row>
    <row r="925" spans="1:6" ht="78.75">
      <c r="A925" s="31" t="s">
        <v>1422</v>
      </c>
      <c r="B925" s="79" t="s">
        <v>177</v>
      </c>
      <c r="C925" s="140">
        <v>800</v>
      </c>
      <c r="D925" s="11" t="s">
        <v>23</v>
      </c>
      <c r="E925" s="11" t="s">
        <v>152</v>
      </c>
      <c r="F925" s="109">
        <v>338247</v>
      </c>
    </row>
    <row r="926" spans="1:6" ht="31.5">
      <c r="A926" s="31" t="s">
        <v>178</v>
      </c>
      <c r="B926" s="79" t="s">
        <v>179</v>
      </c>
      <c r="C926" s="10"/>
      <c r="D926" s="11"/>
      <c r="E926" s="11"/>
      <c r="F926" s="109">
        <f>F927+F928</f>
        <v>39356</v>
      </c>
    </row>
    <row r="927" spans="1:6" ht="47.25">
      <c r="A927" s="31" t="s">
        <v>180</v>
      </c>
      <c r="B927" s="214" t="s">
        <v>181</v>
      </c>
      <c r="C927" s="10">
        <v>800</v>
      </c>
      <c r="D927" s="11" t="s">
        <v>23</v>
      </c>
      <c r="E927" s="11" t="s">
        <v>152</v>
      </c>
      <c r="F927" s="109">
        <v>37388</v>
      </c>
    </row>
    <row r="928" spans="1:6" ht="63">
      <c r="A928" s="31" t="s">
        <v>182</v>
      </c>
      <c r="B928" s="214" t="s">
        <v>183</v>
      </c>
      <c r="C928" s="10">
        <v>800</v>
      </c>
      <c r="D928" s="11" t="s">
        <v>23</v>
      </c>
      <c r="E928" s="11" t="s">
        <v>152</v>
      </c>
      <c r="F928" s="109">
        <v>1968</v>
      </c>
    </row>
    <row r="929" spans="1:6" ht="27.75" customHeight="1">
      <c r="A929" s="31" t="s">
        <v>184</v>
      </c>
      <c r="B929" s="214" t="s">
        <v>185</v>
      </c>
      <c r="C929" s="10"/>
      <c r="D929" s="11"/>
      <c r="E929" s="11"/>
      <c r="F929" s="109">
        <f>F930</f>
        <v>5200</v>
      </c>
    </row>
    <row r="930" spans="1:6" ht="31.5">
      <c r="A930" s="31" t="s">
        <v>1423</v>
      </c>
      <c r="B930" s="214" t="s">
        <v>186</v>
      </c>
      <c r="C930" s="10">
        <v>800</v>
      </c>
      <c r="D930" s="11" t="s">
        <v>23</v>
      </c>
      <c r="E930" s="11" t="s">
        <v>152</v>
      </c>
      <c r="F930" s="109">
        <v>5200</v>
      </c>
    </row>
    <row r="931" spans="1:6" ht="31.5">
      <c r="A931" s="31" t="s">
        <v>187</v>
      </c>
      <c r="B931" s="65" t="s">
        <v>188</v>
      </c>
      <c r="C931" s="10"/>
      <c r="D931" s="11"/>
      <c r="E931" s="11"/>
      <c r="F931" s="109">
        <f>F932</f>
        <v>18000</v>
      </c>
    </row>
    <row r="932" spans="1:6" ht="47.25">
      <c r="A932" s="31" t="s">
        <v>1386</v>
      </c>
      <c r="B932" s="65" t="s">
        <v>189</v>
      </c>
      <c r="C932" s="10">
        <v>200</v>
      </c>
      <c r="D932" s="11" t="s">
        <v>23</v>
      </c>
      <c r="E932" s="11" t="s">
        <v>152</v>
      </c>
      <c r="F932" s="109">
        <v>18000</v>
      </c>
    </row>
    <row r="933" spans="1:6" ht="31.5">
      <c r="A933" s="31" t="s">
        <v>90</v>
      </c>
      <c r="B933" s="65" t="s">
        <v>190</v>
      </c>
      <c r="C933" s="10"/>
      <c r="D933" s="11"/>
      <c r="E933" s="11"/>
      <c r="F933" s="109">
        <f>F934</f>
        <v>86895</v>
      </c>
    </row>
    <row r="934" spans="1:6" ht="47.25">
      <c r="A934" s="31" t="s">
        <v>191</v>
      </c>
      <c r="B934" s="65" t="s">
        <v>192</v>
      </c>
      <c r="C934" s="10">
        <v>600</v>
      </c>
      <c r="D934" s="11" t="s">
        <v>23</v>
      </c>
      <c r="E934" s="11" t="s">
        <v>152</v>
      </c>
      <c r="F934" s="109">
        <v>86895</v>
      </c>
    </row>
    <row r="935" spans="1:6" ht="31.5">
      <c r="A935" s="31" t="s">
        <v>1329</v>
      </c>
      <c r="B935" s="65" t="s">
        <v>193</v>
      </c>
      <c r="C935" s="10"/>
      <c r="D935" s="11"/>
      <c r="E935" s="11"/>
      <c r="F935" s="109">
        <f>F936</f>
        <v>1965</v>
      </c>
    </row>
    <row r="936" spans="1:6" ht="47.25">
      <c r="A936" s="31" t="s">
        <v>194</v>
      </c>
      <c r="B936" s="65" t="s">
        <v>195</v>
      </c>
      <c r="C936" s="10">
        <v>300</v>
      </c>
      <c r="D936" s="11" t="s">
        <v>23</v>
      </c>
      <c r="E936" s="11" t="s">
        <v>152</v>
      </c>
      <c r="F936" s="109">
        <v>1965</v>
      </c>
    </row>
    <row r="937" spans="1:6" ht="23.25" customHeight="1">
      <c r="A937" s="33" t="s">
        <v>198</v>
      </c>
      <c r="B937" s="67" t="s">
        <v>199</v>
      </c>
      <c r="C937" s="23"/>
      <c r="D937" s="25"/>
      <c r="E937" s="25"/>
      <c r="F937" s="75">
        <f>F938</f>
        <v>3100</v>
      </c>
    </row>
    <row r="938" spans="1:6" ht="31.5">
      <c r="A938" s="31" t="s">
        <v>200</v>
      </c>
      <c r="B938" s="65" t="s">
        <v>201</v>
      </c>
      <c r="C938" s="10"/>
      <c r="D938" s="11"/>
      <c r="E938" s="11"/>
      <c r="F938" s="109">
        <f>F939</f>
        <v>3100</v>
      </c>
    </row>
    <row r="939" spans="1:6" ht="63">
      <c r="A939" s="31" t="s">
        <v>1424</v>
      </c>
      <c r="B939" s="65" t="s">
        <v>202</v>
      </c>
      <c r="C939" s="10">
        <v>800</v>
      </c>
      <c r="D939" s="11" t="s">
        <v>23</v>
      </c>
      <c r="E939" s="11" t="s">
        <v>152</v>
      </c>
      <c r="F939" s="109">
        <v>3100</v>
      </c>
    </row>
    <row r="940" spans="1:6" ht="20.25" customHeight="1">
      <c r="A940" s="33" t="s">
        <v>203</v>
      </c>
      <c r="B940" s="67" t="s">
        <v>204</v>
      </c>
      <c r="C940" s="23"/>
      <c r="D940" s="25"/>
      <c r="E940" s="25"/>
      <c r="F940" s="75">
        <f>F941+F943+F945+F948</f>
        <v>64051</v>
      </c>
    </row>
    <row r="941" spans="1:6" ht="21.75" customHeight="1">
      <c r="A941" s="31" t="s">
        <v>205</v>
      </c>
      <c r="B941" s="79" t="s">
        <v>206</v>
      </c>
      <c r="C941" s="10"/>
      <c r="D941" s="11"/>
      <c r="E941" s="11"/>
      <c r="F941" s="109">
        <f>F942</f>
        <v>14153</v>
      </c>
    </row>
    <row r="942" spans="1:6" ht="35.25" customHeight="1">
      <c r="A942" s="31" t="s">
        <v>1425</v>
      </c>
      <c r="B942" s="79" t="s">
        <v>207</v>
      </c>
      <c r="C942" s="10">
        <v>800</v>
      </c>
      <c r="D942" s="11" t="s">
        <v>23</v>
      </c>
      <c r="E942" s="11" t="s">
        <v>152</v>
      </c>
      <c r="F942" s="109">
        <v>14153</v>
      </c>
    </row>
    <row r="943" spans="1:6" ht="32.25" customHeight="1">
      <c r="A943" s="31" t="s">
        <v>208</v>
      </c>
      <c r="B943" s="79" t="s">
        <v>209</v>
      </c>
      <c r="C943" s="10"/>
      <c r="D943" s="11"/>
      <c r="E943" s="11"/>
      <c r="F943" s="109">
        <f>F944</f>
        <v>22950</v>
      </c>
    </row>
    <row r="944" spans="1:6" ht="37.5" customHeight="1">
      <c r="A944" s="31" t="s">
        <v>1426</v>
      </c>
      <c r="B944" s="79" t="s">
        <v>210</v>
      </c>
      <c r="C944" s="10">
        <v>800</v>
      </c>
      <c r="D944" s="11" t="s">
        <v>23</v>
      </c>
      <c r="E944" s="11" t="s">
        <v>152</v>
      </c>
      <c r="F944" s="109">
        <v>22950</v>
      </c>
    </row>
    <row r="945" spans="1:6" ht="31.5">
      <c r="A945" s="31" t="s">
        <v>211</v>
      </c>
      <c r="B945" s="79" t="s">
        <v>212</v>
      </c>
      <c r="C945" s="10"/>
      <c r="D945" s="11"/>
      <c r="E945" s="11"/>
      <c r="F945" s="109">
        <f>F946+F947</f>
        <v>14148</v>
      </c>
    </row>
    <row r="946" spans="1:6" ht="63">
      <c r="A946" s="31" t="s">
        <v>213</v>
      </c>
      <c r="B946" s="79" t="s">
        <v>214</v>
      </c>
      <c r="C946" s="10">
        <v>500</v>
      </c>
      <c r="D946" s="11" t="s">
        <v>23</v>
      </c>
      <c r="E946" s="11" t="s">
        <v>152</v>
      </c>
      <c r="F946" s="109">
        <v>14138</v>
      </c>
    </row>
    <row r="947" spans="1:6" ht="63">
      <c r="A947" s="31" t="s">
        <v>1427</v>
      </c>
      <c r="B947" s="79" t="s">
        <v>214</v>
      </c>
      <c r="C947" s="10">
        <v>800</v>
      </c>
      <c r="D947" s="11" t="s">
        <v>23</v>
      </c>
      <c r="E947" s="11" t="s">
        <v>152</v>
      </c>
      <c r="F947" s="109">
        <v>10</v>
      </c>
    </row>
    <row r="948" spans="1:6" ht="21.75" customHeight="1">
      <c r="A948" s="31" t="s">
        <v>215</v>
      </c>
      <c r="B948" s="79" t="s">
        <v>216</v>
      </c>
      <c r="C948" s="10"/>
      <c r="D948" s="11"/>
      <c r="E948" s="11"/>
      <c r="F948" s="109">
        <f>F949</f>
        <v>12800</v>
      </c>
    </row>
    <row r="949" spans="1:6" ht="47.25">
      <c r="A949" s="31" t="s">
        <v>1428</v>
      </c>
      <c r="B949" s="79" t="s">
        <v>217</v>
      </c>
      <c r="C949" s="10">
        <v>800</v>
      </c>
      <c r="D949" s="11" t="s">
        <v>23</v>
      </c>
      <c r="E949" s="11" t="s">
        <v>152</v>
      </c>
      <c r="F949" s="109">
        <v>12800</v>
      </c>
    </row>
    <row r="950" spans="1:6" ht="46.5" customHeight="1">
      <c r="A950" s="51" t="s">
        <v>218</v>
      </c>
      <c r="B950" s="67" t="s">
        <v>219</v>
      </c>
      <c r="C950" s="23"/>
      <c r="D950" s="25"/>
      <c r="E950" s="25"/>
      <c r="F950" s="75">
        <f>F951+F953+F955</f>
        <v>35232</v>
      </c>
    </row>
    <row r="951" spans="1:6" ht="31.5">
      <c r="A951" s="31" t="s">
        <v>220</v>
      </c>
      <c r="B951" s="65" t="s">
        <v>221</v>
      </c>
      <c r="C951" s="10"/>
      <c r="D951" s="11"/>
      <c r="E951" s="11"/>
      <c r="F951" s="109">
        <f>F952</f>
        <v>1500</v>
      </c>
    </row>
    <row r="952" spans="1:6" ht="47.25">
      <c r="A952" s="31" t="s">
        <v>1387</v>
      </c>
      <c r="B952" s="65" t="s">
        <v>222</v>
      </c>
      <c r="C952" s="10">
        <v>200</v>
      </c>
      <c r="D952" s="11" t="s">
        <v>23</v>
      </c>
      <c r="E952" s="11" t="s">
        <v>152</v>
      </c>
      <c r="F952" s="109">
        <v>1500</v>
      </c>
    </row>
    <row r="953" spans="1:6" ht="42.75" customHeight="1">
      <c r="A953" s="31" t="s">
        <v>90</v>
      </c>
      <c r="B953" s="65" t="s">
        <v>223</v>
      </c>
      <c r="C953" s="10"/>
      <c r="D953" s="11"/>
      <c r="E953" s="11"/>
      <c r="F953" s="109">
        <f>F954</f>
        <v>26204</v>
      </c>
    </row>
    <row r="954" spans="1:6" ht="47.25">
      <c r="A954" s="31" t="s">
        <v>191</v>
      </c>
      <c r="B954" s="65" t="s">
        <v>224</v>
      </c>
      <c r="C954" s="10">
        <v>600</v>
      </c>
      <c r="D954" s="11" t="s">
        <v>23</v>
      </c>
      <c r="E954" s="11" t="s">
        <v>152</v>
      </c>
      <c r="F954" s="109">
        <f>18717+7487</f>
        <v>26204</v>
      </c>
    </row>
    <row r="955" spans="1:6" ht="31.5">
      <c r="A955" s="31" t="s">
        <v>225</v>
      </c>
      <c r="B955" s="65" t="s">
        <v>226</v>
      </c>
      <c r="C955" s="10"/>
      <c r="D955" s="11"/>
      <c r="E955" s="11"/>
      <c r="F955" s="109">
        <f>F956</f>
        <v>7528</v>
      </c>
    </row>
    <row r="956" spans="1:6" ht="47.25">
      <c r="A956" s="31" t="s">
        <v>1388</v>
      </c>
      <c r="B956" s="79" t="s">
        <v>227</v>
      </c>
      <c r="C956" s="10">
        <v>200</v>
      </c>
      <c r="D956" s="11" t="s">
        <v>23</v>
      </c>
      <c r="E956" s="11" t="s">
        <v>152</v>
      </c>
      <c r="F956" s="109">
        <v>7528</v>
      </c>
    </row>
    <row r="957" spans="1:6" ht="34.5" customHeight="1">
      <c r="A957" s="48" t="s">
        <v>228</v>
      </c>
      <c r="B957" s="63" t="s">
        <v>232</v>
      </c>
      <c r="C957" s="14"/>
      <c r="D957" s="14"/>
      <c r="E957" s="14"/>
      <c r="F957" s="73">
        <f>F970+F968+F958+F972</f>
        <v>185051</v>
      </c>
    </row>
    <row r="958" spans="1:6" ht="31.5">
      <c r="A958" s="32" t="s">
        <v>81</v>
      </c>
      <c r="B958" s="97" t="s">
        <v>1186</v>
      </c>
      <c r="C958" s="12"/>
      <c r="D958" s="12"/>
      <c r="E958" s="12"/>
      <c r="F958" s="91">
        <f>F959+F960+F961+F962+F963+F964+F965+F966+F967</f>
        <v>146567</v>
      </c>
    </row>
    <row r="959" spans="1:6" ht="78.75">
      <c r="A959" s="32" t="s">
        <v>83</v>
      </c>
      <c r="B959" s="97" t="s">
        <v>1187</v>
      </c>
      <c r="C959" s="12" t="s">
        <v>598</v>
      </c>
      <c r="D959" s="12" t="s">
        <v>21</v>
      </c>
      <c r="E959" s="12" t="s">
        <v>23</v>
      </c>
      <c r="F959" s="91">
        <v>53861</v>
      </c>
    </row>
    <row r="960" spans="1:6" ht="47.25">
      <c r="A960" s="32" t="s">
        <v>1101</v>
      </c>
      <c r="B960" s="97" t="s">
        <v>1187</v>
      </c>
      <c r="C960" s="12" t="s">
        <v>17</v>
      </c>
      <c r="D960" s="12" t="s">
        <v>21</v>
      </c>
      <c r="E960" s="12" t="s">
        <v>23</v>
      </c>
      <c r="F960" s="91">
        <v>5341</v>
      </c>
    </row>
    <row r="961" spans="1:6" ht="34.5" customHeight="1">
      <c r="A961" s="32" t="s">
        <v>85</v>
      </c>
      <c r="B961" s="97" t="s">
        <v>1187</v>
      </c>
      <c r="C961" s="12" t="s">
        <v>494</v>
      </c>
      <c r="D961" s="12" t="s">
        <v>21</v>
      </c>
      <c r="E961" s="12" t="s">
        <v>23</v>
      </c>
      <c r="F961" s="91">
        <v>349</v>
      </c>
    </row>
    <row r="962" spans="1:6" ht="78.75">
      <c r="A962" s="32" t="s">
        <v>83</v>
      </c>
      <c r="B962" s="97" t="s">
        <v>1187</v>
      </c>
      <c r="C962" s="12" t="s">
        <v>598</v>
      </c>
      <c r="D962" s="12" t="s">
        <v>23</v>
      </c>
      <c r="E962" s="12" t="s">
        <v>152</v>
      </c>
      <c r="F962" s="91">
        <v>51616</v>
      </c>
    </row>
    <row r="963" spans="1:6" ht="47.25">
      <c r="A963" s="32" t="s">
        <v>1101</v>
      </c>
      <c r="B963" s="97" t="s">
        <v>1187</v>
      </c>
      <c r="C963" s="12" t="s">
        <v>17</v>
      </c>
      <c r="D963" s="12" t="s">
        <v>23</v>
      </c>
      <c r="E963" s="12" t="s">
        <v>152</v>
      </c>
      <c r="F963" s="91">
        <v>538</v>
      </c>
    </row>
    <row r="964" spans="1:6" ht="34.5" customHeight="1">
      <c r="A964" s="32" t="s">
        <v>85</v>
      </c>
      <c r="B964" s="97" t="s">
        <v>1187</v>
      </c>
      <c r="C964" s="12" t="s">
        <v>494</v>
      </c>
      <c r="D964" s="12" t="s">
        <v>23</v>
      </c>
      <c r="E964" s="12" t="s">
        <v>152</v>
      </c>
      <c r="F964" s="91">
        <v>12</v>
      </c>
    </row>
    <row r="965" spans="1:6" ht="78.75">
      <c r="A965" s="32" t="s">
        <v>83</v>
      </c>
      <c r="B965" s="97" t="s">
        <v>1187</v>
      </c>
      <c r="C965" s="12" t="s">
        <v>598</v>
      </c>
      <c r="D965" s="12" t="s">
        <v>23</v>
      </c>
      <c r="E965" s="12" t="s">
        <v>371</v>
      </c>
      <c r="F965" s="91">
        <v>28937</v>
      </c>
    </row>
    <row r="966" spans="1:6" ht="47.25">
      <c r="A966" s="32" t="s">
        <v>1101</v>
      </c>
      <c r="B966" s="97" t="s">
        <v>1187</v>
      </c>
      <c r="C966" s="12" t="s">
        <v>17</v>
      </c>
      <c r="D966" s="12" t="s">
        <v>23</v>
      </c>
      <c r="E966" s="12" t="s">
        <v>371</v>
      </c>
      <c r="F966" s="91">
        <v>5803</v>
      </c>
    </row>
    <row r="967" spans="1:6" ht="34.5" customHeight="1">
      <c r="A967" s="32" t="s">
        <v>85</v>
      </c>
      <c r="B967" s="97" t="s">
        <v>1187</v>
      </c>
      <c r="C967" s="12" t="s">
        <v>494</v>
      </c>
      <c r="D967" s="12" t="s">
        <v>23</v>
      </c>
      <c r="E967" s="12" t="s">
        <v>371</v>
      </c>
      <c r="F967" s="91">
        <v>110</v>
      </c>
    </row>
    <row r="968" spans="1:6" ht="34.5" customHeight="1">
      <c r="A968" s="32" t="s">
        <v>1190</v>
      </c>
      <c r="B968" s="65" t="s">
        <v>1188</v>
      </c>
      <c r="C968" s="12"/>
      <c r="D968" s="12"/>
      <c r="E968" s="12"/>
      <c r="F968" s="91">
        <f>F969</f>
        <v>8741</v>
      </c>
    </row>
    <row r="969" spans="1:6" ht="34.5" customHeight="1">
      <c r="A969" s="32" t="s">
        <v>1191</v>
      </c>
      <c r="B969" s="97" t="s">
        <v>1189</v>
      </c>
      <c r="C969" s="12" t="s">
        <v>142</v>
      </c>
      <c r="D969" s="12" t="s">
        <v>21</v>
      </c>
      <c r="E969" s="12" t="s">
        <v>23</v>
      </c>
      <c r="F969" s="91">
        <v>8741</v>
      </c>
    </row>
    <row r="970" spans="1:6" ht="31.5">
      <c r="A970" s="31" t="s">
        <v>229</v>
      </c>
      <c r="B970" s="65" t="s">
        <v>230</v>
      </c>
      <c r="C970" s="10"/>
      <c r="D970" s="11"/>
      <c r="E970" s="11"/>
      <c r="F970" s="109">
        <f>F971</f>
        <v>28068</v>
      </c>
    </row>
    <row r="971" spans="1:6" ht="36.75" customHeight="1">
      <c r="A971" s="31" t="s">
        <v>1090</v>
      </c>
      <c r="B971" s="65" t="s">
        <v>231</v>
      </c>
      <c r="C971" s="10">
        <v>500</v>
      </c>
      <c r="D971" s="11" t="s">
        <v>23</v>
      </c>
      <c r="E971" s="11" t="s">
        <v>152</v>
      </c>
      <c r="F971" s="109">
        <v>28068</v>
      </c>
    </row>
    <row r="972" spans="1:6" ht="31.5">
      <c r="A972" s="31" t="s">
        <v>1108</v>
      </c>
      <c r="B972" s="65" t="s">
        <v>1192</v>
      </c>
      <c r="C972" s="10"/>
      <c r="D972" s="11"/>
      <c r="E972" s="11"/>
      <c r="F972" s="109">
        <f>F973</f>
        <v>1675</v>
      </c>
    </row>
    <row r="973" spans="1:6" ht="78.75">
      <c r="A973" s="31" t="s">
        <v>1103</v>
      </c>
      <c r="B973" s="65" t="s">
        <v>1193</v>
      </c>
      <c r="C973" s="10">
        <v>100</v>
      </c>
      <c r="D973" s="11" t="s">
        <v>21</v>
      </c>
      <c r="E973" s="11" t="s">
        <v>23</v>
      </c>
      <c r="F973" s="109">
        <v>1675</v>
      </c>
    </row>
    <row r="974" spans="1:6" ht="29.25" customHeight="1">
      <c r="A974" s="33" t="s">
        <v>233</v>
      </c>
      <c r="B974" s="67" t="s">
        <v>234</v>
      </c>
      <c r="C974" s="23"/>
      <c r="D974" s="25"/>
      <c r="E974" s="25"/>
      <c r="F974" s="75">
        <f>F975+F981</f>
        <v>157359</v>
      </c>
    </row>
    <row r="975" spans="1:6" ht="47.25">
      <c r="A975" s="31" t="s">
        <v>235</v>
      </c>
      <c r="B975" s="65" t="s">
        <v>236</v>
      </c>
      <c r="C975" s="10"/>
      <c r="D975" s="11"/>
      <c r="E975" s="11"/>
      <c r="F975" s="109">
        <f>F976+F977+F978+F979+F980</f>
        <v>157159</v>
      </c>
    </row>
    <row r="976" spans="1:6" ht="63">
      <c r="A976" s="31" t="s">
        <v>239</v>
      </c>
      <c r="B976" s="65" t="s">
        <v>240</v>
      </c>
      <c r="C976" s="10">
        <v>500</v>
      </c>
      <c r="D976" s="11" t="s">
        <v>152</v>
      </c>
      <c r="E976" s="11" t="s">
        <v>15</v>
      </c>
      <c r="F976" s="109">
        <v>48610</v>
      </c>
    </row>
    <row r="977" spans="1:6" ht="63">
      <c r="A977" s="31" t="s">
        <v>241</v>
      </c>
      <c r="B977" s="65" t="s">
        <v>240</v>
      </c>
      <c r="C977" s="10">
        <v>400</v>
      </c>
      <c r="D977" s="11" t="s">
        <v>20</v>
      </c>
      <c r="E977" s="11" t="s">
        <v>15</v>
      </c>
      <c r="F977" s="109">
        <v>19837</v>
      </c>
    </row>
    <row r="978" spans="1:6" ht="69" customHeight="1">
      <c r="A978" s="31" t="s">
        <v>239</v>
      </c>
      <c r="B978" s="65" t="s">
        <v>240</v>
      </c>
      <c r="C978" s="10">
        <v>500</v>
      </c>
      <c r="D978" s="11" t="s">
        <v>237</v>
      </c>
      <c r="E978" s="11" t="s">
        <v>23</v>
      </c>
      <c r="F978" s="109">
        <v>19410</v>
      </c>
    </row>
    <row r="979" spans="1:6" ht="63">
      <c r="A979" s="31" t="s">
        <v>242</v>
      </c>
      <c r="B979" s="65" t="s">
        <v>240</v>
      </c>
      <c r="C979" s="10">
        <v>300</v>
      </c>
      <c r="D979" s="11" t="s">
        <v>22</v>
      </c>
      <c r="E979" s="11" t="s">
        <v>18</v>
      </c>
      <c r="F979" s="109">
        <f>43786+18766</f>
        <v>62552</v>
      </c>
    </row>
    <row r="980" spans="1:6" ht="63">
      <c r="A980" s="31" t="s">
        <v>239</v>
      </c>
      <c r="B980" s="65" t="s">
        <v>240</v>
      </c>
      <c r="C980" s="10">
        <v>500</v>
      </c>
      <c r="D980" s="11" t="s">
        <v>238</v>
      </c>
      <c r="E980" s="11" t="s">
        <v>152</v>
      </c>
      <c r="F980" s="109">
        <v>6750</v>
      </c>
    </row>
    <row r="981" spans="1:6" ht="47.25">
      <c r="A981" s="31" t="s">
        <v>243</v>
      </c>
      <c r="B981" s="65" t="s">
        <v>244</v>
      </c>
      <c r="C981" s="10"/>
      <c r="D981" s="11"/>
      <c r="E981" s="11"/>
      <c r="F981" s="109">
        <f>F982</f>
        <v>200</v>
      </c>
    </row>
    <row r="982" spans="1:6" ht="15.75">
      <c r="A982" s="31" t="s">
        <v>954</v>
      </c>
      <c r="B982" s="79" t="s">
        <v>245</v>
      </c>
      <c r="C982" s="10">
        <v>800</v>
      </c>
      <c r="D982" s="11" t="s">
        <v>23</v>
      </c>
      <c r="E982" s="11" t="s">
        <v>152</v>
      </c>
      <c r="F982" s="109">
        <v>200</v>
      </c>
    </row>
    <row r="983" spans="1:6" ht="38.25" customHeight="1">
      <c r="A983" s="33" t="s">
        <v>42</v>
      </c>
      <c r="B983" s="67" t="s">
        <v>246</v>
      </c>
      <c r="C983" s="23"/>
      <c r="D983" s="25"/>
      <c r="E983" s="25"/>
      <c r="F983" s="75">
        <f>F984+F987+F989</f>
        <v>153847</v>
      </c>
    </row>
    <row r="984" spans="1:6" ht="47.25">
      <c r="A984" s="31" t="s">
        <v>247</v>
      </c>
      <c r="B984" s="79" t="s">
        <v>248</v>
      </c>
      <c r="C984" s="10"/>
      <c r="D984" s="11"/>
      <c r="E984" s="11"/>
      <c r="F984" s="109">
        <f>F985+F986</f>
        <v>102907</v>
      </c>
    </row>
    <row r="985" spans="1:6" ht="78.75">
      <c r="A985" s="31" t="s">
        <v>1389</v>
      </c>
      <c r="B985" s="79" t="s">
        <v>249</v>
      </c>
      <c r="C985" s="10">
        <v>200</v>
      </c>
      <c r="D985" s="11" t="s">
        <v>23</v>
      </c>
      <c r="E985" s="11" t="s">
        <v>152</v>
      </c>
      <c r="F985" s="109">
        <v>34450</v>
      </c>
    </row>
    <row r="986" spans="1:6" ht="74.25" customHeight="1">
      <c r="A986" s="31" t="s">
        <v>1429</v>
      </c>
      <c r="B986" s="79" t="s">
        <v>249</v>
      </c>
      <c r="C986" s="10">
        <v>800</v>
      </c>
      <c r="D986" s="11" t="s">
        <v>23</v>
      </c>
      <c r="E986" s="11" t="s">
        <v>152</v>
      </c>
      <c r="F986" s="109">
        <v>68457</v>
      </c>
    </row>
    <row r="987" spans="1:6" ht="31.5">
      <c r="A987" s="31" t="s">
        <v>250</v>
      </c>
      <c r="B987" s="79" t="s">
        <v>251</v>
      </c>
      <c r="C987" s="10"/>
      <c r="D987" s="11"/>
      <c r="E987" s="11"/>
      <c r="F987" s="109">
        <f>F988</f>
        <v>16940</v>
      </c>
    </row>
    <row r="988" spans="1:6" ht="31.5">
      <c r="A988" s="31" t="s">
        <v>252</v>
      </c>
      <c r="B988" s="79" t="s">
        <v>253</v>
      </c>
      <c r="C988" s="10">
        <v>500</v>
      </c>
      <c r="D988" s="11" t="s">
        <v>23</v>
      </c>
      <c r="E988" s="11" t="s">
        <v>152</v>
      </c>
      <c r="F988" s="109">
        <v>16940</v>
      </c>
    </row>
    <row r="989" spans="1:6" ht="47.25">
      <c r="A989" s="31" t="s">
        <v>254</v>
      </c>
      <c r="B989" s="79" t="s">
        <v>255</v>
      </c>
      <c r="C989" s="10"/>
      <c r="D989" s="11"/>
      <c r="E989" s="11"/>
      <c r="F989" s="109">
        <f>F990</f>
        <v>34000</v>
      </c>
    </row>
    <row r="990" spans="1:6" ht="69.75" customHeight="1">
      <c r="A990" s="31" t="s">
        <v>256</v>
      </c>
      <c r="B990" s="79" t="s">
        <v>257</v>
      </c>
      <c r="C990" s="10">
        <v>400</v>
      </c>
      <c r="D990" s="11" t="s">
        <v>23</v>
      </c>
      <c r="E990" s="11" t="s">
        <v>152</v>
      </c>
      <c r="F990" s="109">
        <v>34000</v>
      </c>
    </row>
    <row r="991" spans="1:6" ht="41.25" customHeight="1">
      <c r="A991" s="33" t="s">
        <v>46</v>
      </c>
      <c r="B991" s="67" t="s">
        <v>258</v>
      </c>
      <c r="C991" s="24"/>
      <c r="D991" s="26"/>
      <c r="E991" s="26"/>
      <c r="F991" s="70">
        <f>F992+F996</f>
        <v>33657</v>
      </c>
    </row>
    <row r="992" spans="1:6" ht="31.5">
      <c r="A992" s="31" t="s">
        <v>259</v>
      </c>
      <c r="B992" s="79" t="s">
        <v>260</v>
      </c>
      <c r="C992" s="10"/>
      <c r="D992" s="11"/>
      <c r="E992" s="11"/>
      <c r="F992" s="109">
        <f>F993+F994+F995</f>
        <v>11803</v>
      </c>
    </row>
    <row r="993" spans="1:6" ht="47.25">
      <c r="A993" s="31" t="s">
        <v>1430</v>
      </c>
      <c r="B993" s="79" t="s">
        <v>261</v>
      </c>
      <c r="C993" s="10">
        <v>800</v>
      </c>
      <c r="D993" s="11" t="s">
        <v>23</v>
      </c>
      <c r="E993" s="11" t="s">
        <v>152</v>
      </c>
      <c r="F993" s="109">
        <v>8190</v>
      </c>
    </row>
    <row r="994" spans="1:6" ht="66.75" customHeight="1">
      <c r="A994" s="31" t="s">
        <v>1431</v>
      </c>
      <c r="B994" s="79" t="s">
        <v>262</v>
      </c>
      <c r="C994" s="10">
        <v>800</v>
      </c>
      <c r="D994" s="11" t="s">
        <v>23</v>
      </c>
      <c r="E994" s="11" t="s">
        <v>152</v>
      </c>
      <c r="F994" s="109">
        <v>2803</v>
      </c>
    </row>
    <row r="995" spans="1:6" ht="47.25">
      <c r="A995" s="31" t="s">
        <v>1432</v>
      </c>
      <c r="B995" s="79" t="s">
        <v>263</v>
      </c>
      <c r="C995" s="10">
        <v>800</v>
      </c>
      <c r="D995" s="11" t="s">
        <v>23</v>
      </c>
      <c r="E995" s="11" t="s">
        <v>152</v>
      </c>
      <c r="F995" s="109">
        <v>810</v>
      </c>
    </row>
    <row r="996" spans="1:6" ht="22.5" customHeight="1">
      <c r="A996" s="31" t="s">
        <v>264</v>
      </c>
      <c r="B996" s="79" t="s">
        <v>265</v>
      </c>
      <c r="C996" s="10"/>
      <c r="D996" s="11"/>
      <c r="E996" s="11"/>
      <c r="F996" s="109">
        <f>F997</f>
        <v>21854</v>
      </c>
    </row>
    <row r="997" spans="1:6" ht="47.25">
      <c r="A997" s="31" t="s">
        <v>1433</v>
      </c>
      <c r="B997" s="79" t="s">
        <v>266</v>
      </c>
      <c r="C997" s="10">
        <v>800</v>
      </c>
      <c r="D997" s="11" t="s">
        <v>23</v>
      </c>
      <c r="E997" s="11" t="s">
        <v>152</v>
      </c>
      <c r="F997" s="109">
        <v>21854</v>
      </c>
    </row>
    <row r="998" spans="1:6" ht="24.75" customHeight="1">
      <c r="A998" s="33" t="s">
        <v>47</v>
      </c>
      <c r="B998" s="68" t="s">
        <v>267</v>
      </c>
      <c r="C998" s="27"/>
      <c r="D998" s="29"/>
      <c r="E998" s="29"/>
      <c r="F998" s="70">
        <f>F999+F1003+F1006</f>
        <v>654155</v>
      </c>
    </row>
    <row r="999" spans="1:6" ht="15.75">
      <c r="A999" s="31" t="s">
        <v>268</v>
      </c>
      <c r="B999" s="115" t="s">
        <v>269</v>
      </c>
      <c r="C999" s="10"/>
      <c r="D999" s="11"/>
      <c r="E999" s="11"/>
      <c r="F999" s="109">
        <f>F1000+F1001+F1002</f>
        <v>380625</v>
      </c>
    </row>
    <row r="1000" spans="1:6" ht="31.5">
      <c r="A1000" s="31" t="s">
        <v>1434</v>
      </c>
      <c r="B1000" s="115" t="s">
        <v>270</v>
      </c>
      <c r="C1000" s="10">
        <v>800</v>
      </c>
      <c r="D1000" s="11" t="s">
        <v>23</v>
      </c>
      <c r="E1000" s="11" t="s">
        <v>152</v>
      </c>
      <c r="F1000" s="109">
        <v>276840</v>
      </c>
    </row>
    <row r="1001" spans="1:6" ht="47.25">
      <c r="A1001" s="31" t="s">
        <v>1435</v>
      </c>
      <c r="B1001" s="79" t="s">
        <v>271</v>
      </c>
      <c r="C1001" s="10">
        <v>800</v>
      </c>
      <c r="D1001" s="11" t="s">
        <v>23</v>
      </c>
      <c r="E1001" s="11" t="s">
        <v>152</v>
      </c>
      <c r="F1001" s="109">
        <v>94757</v>
      </c>
    </row>
    <row r="1002" spans="1:6" ht="63">
      <c r="A1002" s="31" t="s">
        <v>1436</v>
      </c>
      <c r="B1002" s="79" t="s">
        <v>272</v>
      </c>
      <c r="C1002" s="10">
        <v>800</v>
      </c>
      <c r="D1002" s="11" t="s">
        <v>23</v>
      </c>
      <c r="E1002" s="11" t="s">
        <v>152</v>
      </c>
      <c r="F1002" s="109">
        <v>9028</v>
      </c>
    </row>
    <row r="1003" spans="1:6" ht="31.5">
      <c r="A1003" s="31" t="s">
        <v>273</v>
      </c>
      <c r="B1003" s="79" t="s">
        <v>274</v>
      </c>
      <c r="C1003" s="10"/>
      <c r="D1003" s="11"/>
      <c r="E1003" s="11"/>
      <c r="F1003" s="109">
        <f>F1004+F1005</f>
        <v>233530</v>
      </c>
    </row>
    <row r="1004" spans="1:6" ht="47.25">
      <c r="A1004" s="31" t="s">
        <v>1437</v>
      </c>
      <c r="B1004" s="79" t="s">
        <v>275</v>
      </c>
      <c r="C1004" s="10">
        <v>800</v>
      </c>
      <c r="D1004" s="11" t="s">
        <v>23</v>
      </c>
      <c r="E1004" s="11" t="s">
        <v>152</v>
      </c>
      <c r="F1004" s="109">
        <v>1580</v>
      </c>
    </row>
    <row r="1005" spans="1:6" ht="63">
      <c r="A1005" s="31" t="s">
        <v>1438</v>
      </c>
      <c r="B1005" s="79" t="s">
        <v>276</v>
      </c>
      <c r="C1005" s="10">
        <v>800</v>
      </c>
      <c r="D1005" s="11" t="s">
        <v>23</v>
      </c>
      <c r="E1005" s="11" t="s">
        <v>152</v>
      </c>
      <c r="F1005" s="109">
        <v>231950</v>
      </c>
    </row>
    <row r="1006" spans="1:6" ht="15.75">
      <c r="A1006" s="31" t="s">
        <v>277</v>
      </c>
      <c r="B1006" s="79" t="s">
        <v>278</v>
      </c>
      <c r="C1006" s="10"/>
      <c r="D1006" s="11"/>
      <c r="E1006" s="11"/>
      <c r="F1006" s="109">
        <f>F1007</f>
        <v>40000</v>
      </c>
    </row>
    <row r="1007" spans="1:6" ht="31.5">
      <c r="A1007" s="31" t="s">
        <v>1439</v>
      </c>
      <c r="B1007" s="79" t="s">
        <v>279</v>
      </c>
      <c r="C1007" s="10">
        <v>800</v>
      </c>
      <c r="D1007" s="11" t="s">
        <v>23</v>
      </c>
      <c r="E1007" s="11" t="s">
        <v>152</v>
      </c>
      <c r="F1007" s="109">
        <v>40000</v>
      </c>
    </row>
    <row r="1008" spans="1:6" ht="24.75" customHeight="1">
      <c r="A1008" s="33" t="s">
        <v>48</v>
      </c>
      <c r="B1008" s="68" t="s">
        <v>306</v>
      </c>
      <c r="C1008" s="27"/>
      <c r="D1008" s="29"/>
      <c r="E1008" s="29"/>
      <c r="F1008" s="70">
        <f>F1009+F1012+F1015+F1017+F1022+F1026</f>
        <v>179928</v>
      </c>
    </row>
    <row r="1009" spans="1:6" ht="15.75">
      <c r="A1009" s="31" t="s">
        <v>280</v>
      </c>
      <c r="B1009" s="79" t="s">
        <v>281</v>
      </c>
      <c r="C1009" s="10"/>
      <c r="D1009" s="11"/>
      <c r="E1009" s="11"/>
      <c r="F1009" s="109">
        <f>F1010+F1011</f>
        <v>54485</v>
      </c>
    </row>
    <row r="1010" spans="1:6" ht="34.5" customHeight="1">
      <c r="A1010" s="31" t="s">
        <v>1440</v>
      </c>
      <c r="B1010" s="79" t="s">
        <v>282</v>
      </c>
      <c r="C1010" s="10">
        <v>800</v>
      </c>
      <c r="D1010" s="11" t="s">
        <v>23</v>
      </c>
      <c r="E1010" s="11" t="s">
        <v>152</v>
      </c>
      <c r="F1010" s="109">
        <v>40591</v>
      </c>
    </row>
    <row r="1011" spans="1:6" ht="38.25" customHeight="1">
      <c r="A1011" s="31" t="s">
        <v>1441</v>
      </c>
      <c r="B1011" s="79" t="s">
        <v>283</v>
      </c>
      <c r="C1011" s="10">
        <v>800</v>
      </c>
      <c r="D1011" s="11" t="s">
        <v>23</v>
      </c>
      <c r="E1011" s="11" t="s">
        <v>152</v>
      </c>
      <c r="F1011" s="109">
        <v>13894</v>
      </c>
    </row>
    <row r="1012" spans="1:6" ht="18.75" customHeight="1">
      <c r="A1012" s="31" t="s">
        <v>284</v>
      </c>
      <c r="B1012" s="79" t="s">
        <v>285</v>
      </c>
      <c r="C1012" s="10"/>
      <c r="D1012" s="11"/>
      <c r="E1012" s="11"/>
      <c r="F1012" s="109">
        <f>F1013+F1014</f>
        <v>8185</v>
      </c>
    </row>
    <row r="1013" spans="1:6" ht="20.25" customHeight="1">
      <c r="A1013" s="31" t="s">
        <v>1442</v>
      </c>
      <c r="B1013" s="137" t="s">
        <v>286</v>
      </c>
      <c r="C1013" s="138">
        <v>800</v>
      </c>
      <c r="D1013" s="11" t="s">
        <v>23</v>
      </c>
      <c r="E1013" s="11" t="s">
        <v>152</v>
      </c>
      <c r="F1013" s="109">
        <v>6098</v>
      </c>
    </row>
    <row r="1014" spans="1:6" ht="34.5" customHeight="1">
      <c r="A1014" s="31" t="s">
        <v>1443</v>
      </c>
      <c r="B1014" s="137" t="s">
        <v>287</v>
      </c>
      <c r="C1014" s="138">
        <v>800</v>
      </c>
      <c r="D1014" s="11" t="s">
        <v>23</v>
      </c>
      <c r="E1014" s="11" t="s">
        <v>152</v>
      </c>
      <c r="F1014" s="109">
        <v>2087</v>
      </c>
    </row>
    <row r="1015" spans="1:6" ht="31.5">
      <c r="A1015" s="31" t="s">
        <v>288</v>
      </c>
      <c r="B1015" s="137" t="s">
        <v>289</v>
      </c>
      <c r="C1015" s="138"/>
      <c r="D1015" s="11"/>
      <c r="E1015" s="11"/>
      <c r="F1015" s="109">
        <f>F1016</f>
        <v>8159</v>
      </c>
    </row>
    <row r="1016" spans="1:6" ht="69" customHeight="1">
      <c r="A1016" s="31" t="s">
        <v>1444</v>
      </c>
      <c r="B1016" s="137" t="s">
        <v>290</v>
      </c>
      <c r="C1016" s="138">
        <v>800</v>
      </c>
      <c r="D1016" s="11" t="s">
        <v>23</v>
      </c>
      <c r="E1016" s="11" t="s">
        <v>152</v>
      </c>
      <c r="F1016" s="109">
        <v>8159</v>
      </c>
    </row>
    <row r="1017" spans="1:6" ht="47.25">
      <c r="A1017" s="31" t="s">
        <v>291</v>
      </c>
      <c r="B1017" s="137" t="s">
        <v>292</v>
      </c>
      <c r="C1017" s="138"/>
      <c r="D1017" s="11"/>
      <c r="E1017" s="11"/>
      <c r="F1017" s="109">
        <f>F1019+F1021+F1018+F1020</f>
        <v>21392</v>
      </c>
    </row>
    <row r="1018" spans="1:6" ht="63" hidden="1">
      <c r="A1018" s="31" t="s">
        <v>1445</v>
      </c>
      <c r="B1018" s="79" t="s">
        <v>293</v>
      </c>
      <c r="C1018" s="10">
        <v>800</v>
      </c>
      <c r="D1018" s="11" t="s">
        <v>23</v>
      </c>
      <c r="E1018" s="11" t="s">
        <v>152</v>
      </c>
      <c r="F1018" s="109"/>
    </row>
    <row r="1019" spans="1:6" ht="63" hidden="1">
      <c r="A1019" s="31" t="s">
        <v>1446</v>
      </c>
      <c r="B1019" s="79" t="s">
        <v>294</v>
      </c>
      <c r="C1019" s="10">
        <v>800</v>
      </c>
      <c r="D1019" s="11" t="s">
        <v>23</v>
      </c>
      <c r="E1019" s="11" t="s">
        <v>152</v>
      </c>
      <c r="F1019" s="109"/>
    </row>
    <row r="1020" spans="1:6" ht="63">
      <c r="A1020" s="31" t="s">
        <v>1447</v>
      </c>
      <c r="B1020" s="79" t="s">
        <v>295</v>
      </c>
      <c r="C1020" s="10"/>
      <c r="D1020" s="11" t="s">
        <v>23</v>
      </c>
      <c r="E1020" s="11" t="s">
        <v>152</v>
      </c>
      <c r="F1020" s="109">
        <v>280</v>
      </c>
    </row>
    <row r="1021" spans="1:6" ht="78.75">
      <c r="A1021" s="31" t="s">
        <v>1448</v>
      </c>
      <c r="B1021" s="79" t="s">
        <v>296</v>
      </c>
      <c r="C1021" s="10">
        <v>800</v>
      </c>
      <c r="D1021" s="11" t="s">
        <v>23</v>
      </c>
      <c r="E1021" s="11" t="s">
        <v>152</v>
      </c>
      <c r="F1021" s="109">
        <v>21112</v>
      </c>
    </row>
    <row r="1022" spans="1:6" ht="15.75">
      <c r="A1022" s="31" t="s">
        <v>297</v>
      </c>
      <c r="B1022" s="79" t="s">
        <v>298</v>
      </c>
      <c r="C1022" s="10"/>
      <c r="D1022" s="11"/>
      <c r="E1022" s="11"/>
      <c r="F1022" s="109">
        <f>F1023+F1024+F1025</f>
        <v>87551</v>
      </c>
    </row>
    <row r="1023" spans="1:6" ht="31.5">
      <c r="A1023" s="31" t="s">
        <v>1449</v>
      </c>
      <c r="B1023" s="79" t="s">
        <v>299</v>
      </c>
      <c r="C1023" s="10">
        <v>800</v>
      </c>
      <c r="D1023" s="11" t="s">
        <v>23</v>
      </c>
      <c r="E1023" s="11" t="s">
        <v>152</v>
      </c>
      <c r="F1023" s="109">
        <v>550</v>
      </c>
    </row>
    <row r="1024" spans="1:6" ht="31.5">
      <c r="A1024" s="31" t="s">
        <v>1450</v>
      </c>
      <c r="B1024" s="79" t="s">
        <v>300</v>
      </c>
      <c r="C1024" s="10">
        <v>800</v>
      </c>
      <c r="D1024" s="11" t="s">
        <v>23</v>
      </c>
      <c r="E1024" s="11" t="s">
        <v>152</v>
      </c>
      <c r="F1024" s="109">
        <v>64816</v>
      </c>
    </row>
    <row r="1025" spans="1:6" ht="47.25">
      <c r="A1025" s="31" t="s">
        <v>1451</v>
      </c>
      <c r="B1025" s="79" t="s">
        <v>301</v>
      </c>
      <c r="C1025" s="10">
        <v>800</v>
      </c>
      <c r="D1025" s="11" t="s">
        <v>23</v>
      </c>
      <c r="E1025" s="11" t="s">
        <v>152</v>
      </c>
      <c r="F1025" s="109">
        <v>22185</v>
      </c>
    </row>
    <row r="1026" spans="1:6" ht="15.75">
      <c r="A1026" s="31" t="s">
        <v>302</v>
      </c>
      <c r="B1026" s="79" t="s">
        <v>303</v>
      </c>
      <c r="C1026" s="10"/>
      <c r="D1026" s="11"/>
      <c r="E1026" s="11"/>
      <c r="F1026" s="109">
        <f>F1027+F1028</f>
        <v>156</v>
      </c>
    </row>
    <row r="1027" spans="1:6" ht="31.5" hidden="1">
      <c r="A1027" s="31" t="s">
        <v>1452</v>
      </c>
      <c r="B1027" s="79" t="s">
        <v>304</v>
      </c>
      <c r="C1027" s="10">
        <v>800</v>
      </c>
      <c r="D1027" s="11" t="s">
        <v>23</v>
      </c>
      <c r="E1027" s="11" t="s">
        <v>152</v>
      </c>
      <c r="F1027" s="109"/>
    </row>
    <row r="1028" spans="1:6" ht="47.25">
      <c r="A1028" s="31" t="s">
        <v>1453</v>
      </c>
      <c r="B1028" s="79" t="s">
        <v>305</v>
      </c>
      <c r="C1028" s="10">
        <v>800</v>
      </c>
      <c r="D1028" s="11" t="s">
        <v>23</v>
      </c>
      <c r="E1028" s="11" t="s">
        <v>152</v>
      </c>
      <c r="F1028" s="109">
        <v>156</v>
      </c>
    </row>
    <row r="1029" spans="1:6" ht="36.75" customHeight="1">
      <c r="A1029" s="33" t="s">
        <v>49</v>
      </c>
      <c r="B1029" s="68" t="s">
        <v>315</v>
      </c>
      <c r="C1029" s="27"/>
      <c r="D1029" s="29"/>
      <c r="E1029" s="29"/>
      <c r="F1029" s="70">
        <f>F1030+F1033</f>
        <v>209323</v>
      </c>
    </row>
    <row r="1030" spans="1:6" ht="47.25">
      <c r="A1030" s="31" t="s">
        <v>307</v>
      </c>
      <c r="B1030" s="79" t="s">
        <v>308</v>
      </c>
      <c r="C1030" s="10"/>
      <c r="D1030" s="11"/>
      <c r="E1030" s="11"/>
      <c r="F1030" s="109">
        <f>F1031+F1032</f>
        <v>204323</v>
      </c>
    </row>
    <row r="1031" spans="1:6" ht="47.25" hidden="1">
      <c r="A1031" s="31" t="s">
        <v>1454</v>
      </c>
      <c r="B1031" s="79" t="s">
        <v>309</v>
      </c>
      <c r="C1031" s="10">
        <v>800</v>
      </c>
      <c r="D1031" s="11" t="s">
        <v>23</v>
      </c>
      <c r="E1031" s="11" t="s">
        <v>152</v>
      </c>
      <c r="F1031" s="109"/>
    </row>
    <row r="1032" spans="1:6" ht="63">
      <c r="A1032" s="31" t="s">
        <v>1455</v>
      </c>
      <c r="B1032" s="79" t="s">
        <v>310</v>
      </c>
      <c r="C1032" s="10">
        <v>800</v>
      </c>
      <c r="D1032" s="11" t="s">
        <v>23</v>
      </c>
      <c r="E1032" s="11" t="s">
        <v>152</v>
      </c>
      <c r="F1032" s="109">
        <v>204323</v>
      </c>
    </row>
    <row r="1033" spans="1:6" ht="47.25">
      <c r="A1033" s="31" t="s">
        <v>311</v>
      </c>
      <c r="B1033" s="79" t="s">
        <v>312</v>
      </c>
      <c r="C1033" s="10"/>
      <c r="D1033" s="11"/>
      <c r="E1033" s="11"/>
      <c r="F1033" s="109">
        <f>F1034+F1035</f>
        <v>5000</v>
      </c>
    </row>
    <row r="1034" spans="1:6" ht="31.5" hidden="1">
      <c r="A1034" s="31" t="s">
        <v>1456</v>
      </c>
      <c r="B1034" s="79" t="s">
        <v>313</v>
      </c>
      <c r="C1034" s="10">
        <v>800</v>
      </c>
      <c r="D1034" s="11" t="s">
        <v>23</v>
      </c>
      <c r="E1034" s="11" t="s">
        <v>152</v>
      </c>
      <c r="F1034" s="109"/>
    </row>
    <row r="1035" spans="1:6" ht="47.25">
      <c r="A1035" s="31" t="s">
        <v>1457</v>
      </c>
      <c r="B1035" s="79" t="s">
        <v>314</v>
      </c>
      <c r="C1035" s="10">
        <v>800</v>
      </c>
      <c r="D1035" s="11" t="s">
        <v>23</v>
      </c>
      <c r="E1035" s="11" t="s">
        <v>152</v>
      </c>
      <c r="F1035" s="109">
        <v>5000</v>
      </c>
    </row>
    <row r="1036" spans="1:6" ht="51" customHeight="1">
      <c r="A1036" s="62" t="s">
        <v>43</v>
      </c>
      <c r="B1036" s="64">
        <v>12</v>
      </c>
      <c r="C1036" s="5"/>
      <c r="D1036" s="5"/>
      <c r="E1036" s="2"/>
      <c r="F1036" s="70">
        <f>F1064+F1069+F1075+F1080+F1037+F1059</f>
        <v>319106</v>
      </c>
    </row>
    <row r="1037" spans="1:6" ht="34.5" customHeight="1">
      <c r="A1037" s="51" t="s">
        <v>468</v>
      </c>
      <c r="B1037" s="69" t="s">
        <v>467</v>
      </c>
      <c r="C1037" s="8"/>
      <c r="D1037" s="8"/>
      <c r="E1037" s="8"/>
      <c r="F1037" s="89">
        <f>F1038+F1042+F1047+F1051</f>
        <v>214451</v>
      </c>
    </row>
    <row r="1038" spans="1:6" ht="31.5">
      <c r="A1038" s="31" t="s">
        <v>469</v>
      </c>
      <c r="B1038" s="79" t="s">
        <v>470</v>
      </c>
      <c r="C1038" s="8"/>
      <c r="D1038" s="8"/>
      <c r="E1038" s="8"/>
      <c r="F1038" s="93">
        <f>F1039+F1040+F1041</f>
        <v>10526</v>
      </c>
    </row>
    <row r="1039" spans="1:6" ht="78.75">
      <c r="A1039" s="45" t="s">
        <v>1330</v>
      </c>
      <c r="B1039" s="79" t="s">
        <v>471</v>
      </c>
      <c r="C1039" s="138">
        <v>100</v>
      </c>
      <c r="D1039" s="28" t="s">
        <v>23</v>
      </c>
      <c r="E1039" s="28" t="s">
        <v>20</v>
      </c>
      <c r="F1039" s="94">
        <v>10034</v>
      </c>
    </row>
    <row r="1040" spans="1:6" ht="47.25">
      <c r="A1040" s="45" t="s">
        <v>1390</v>
      </c>
      <c r="B1040" s="79" t="s">
        <v>471</v>
      </c>
      <c r="C1040" s="138">
        <v>200</v>
      </c>
      <c r="D1040" s="28" t="s">
        <v>23</v>
      </c>
      <c r="E1040" s="28" t="s">
        <v>20</v>
      </c>
      <c r="F1040" s="94">
        <v>222</v>
      </c>
    </row>
    <row r="1041" spans="1:6" ht="38.25" customHeight="1">
      <c r="A1041" s="45" t="s">
        <v>472</v>
      </c>
      <c r="B1041" s="79" t="s">
        <v>471</v>
      </c>
      <c r="C1041" s="138">
        <v>800</v>
      </c>
      <c r="D1041" s="28" t="s">
        <v>23</v>
      </c>
      <c r="E1041" s="28" t="s">
        <v>20</v>
      </c>
      <c r="F1041" s="94">
        <v>270</v>
      </c>
    </row>
    <row r="1042" spans="1:6" ht="31.5">
      <c r="A1042" s="31" t="s">
        <v>385</v>
      </c>
      <c r="B1042" s="79" t="s">
        <v>473</v>
      </c>
      <c r="C1042" s="138"/>
      <c r="D1042" s="28"/>
      <c r="E1042" s="28"/>
      <c r="F1042" s="94">
        <f>F1043+F1044+F1045+F1046</f>
        <v>128728</v>
      </c>
    </row>
    <row r="1043" spans="1:6" ht="78.75">
      <c r="A1043" s="31" t="s">
        <v>92</v>
      </c>
      <c r="B1043" s="79" t="s">
        <v>474</v>
      </c>
      <c r="C1043" s="138">
        <v>100</v>
      </c>
      <c r="D1043" s="28" t="s">
        <v>23</v>
      </c>
      <c r="E1043" s="28" t="s">
        <v>20</v>
      </c>
      <c r="F1043" s="94">
        <v>97287</v>
      </c>
    </row>
    <row r="1044" spans="1:6" ht="47.25">
      <c r="A1044" s="45" t="s">
        <v>894</v>
      </c>
      <c r="B1044" s="79" t="s">
        <v>474</v>
      </c>
      <c r="C1044" s="138">
        <v>200</v>
      </c>
      <c r="D1044" s="28" t="s">
        <v>23</v>
      </c>
      <c r="E1044" s="28" t="s">
        <v>20</v>
      </c>
      <c r="F1044" s="94">
        <f>5440-20</f>
        <v>5420</v>
      </c>
    </row>
    <row r="1045" spans="1:6" ht="47.25">
      <c r="A1045" s="31" t="s">
        <v>387</v>
      </c>
      <c r="B1045" s="79" t="s">
        <v>474</v>
      </c>
      <c r="C1045" s="138">
        <v>600</v>
      </c>
      <c r="D1045" s="28" t="s">
        <v>23</v>
      </c>
      <c r="E1045" s="28" t="s">
        <v>20</v>
      </c>
      <c r="F1045" s="94">
        <v>24486</v>
      </c>
    </row>
    <row r="1046" spans="1:6" ht="31.5">
      <c r="A1046" s="31" t="s">
        <v>94</v>
      </c>
      <c r="B1046" s="79" t="s">
        <v>474</v>
      </c>
      <c r="C1046" s="138">
        <v>800</v>
      </c>
      <c r="D1046" s="28" t="s">
        <v>23</v>
      </c>
      <c r="E1046" s="28" t="s">
        <v>20</v>
      </c>
      <c r="F1046" s="94">
        <v>1535</v>
      </c>
    </row>
    <row r="1047" spans="1:6" ht="47.25">
      <c r="A1047" s="31" t="s">
        <v>475</v>
      </c>
      <c r="B1047" s="79" t="s">
        <v>476</v>
      </c>
      <c r="C1047" s="138"/>
      <c r="D1047" s="28"/>
      <c r="E1047" s="28"/>
      <c r="F1047" s="94">
        <f>F1048+F1049+F1050</f>
        <v>71231</v>
      </c>
    </row>
    <row r="1048" spans="1:6" ht="63">
      <c r="A1048" s="45" t="s">
        <v>1331</v>
      </c>
      <c r="B1048" s="79" t="s">
        <v>477</v>
      </c>
      <c r="C1048" s="138">
        <v>100</v>
      </c>
      <c r="D1048" s="28" t="s">
        <v>23</v>
      </c>
      <c r="E1048" s="28" t="s">
        <v>20</v>
      </c>
      <c r="F1048" s="94">
        <v>21553</v>
      </c>
    </row>
    <row r="1049" spans="1:6" ht="47.25">
      <c r="A1049" s="45" t="s">
        <v>1391</v>
      </c>
      <c r="B1049" s="79" t="s">
        <v>477</v>
      </c>
      <c r="C1049" s="138">
        <v>200</v>
      </c>
      <c r="D1049" s="28" t="s">
        <v>23</v>
      </c>
      <c r="E1049" s="28" t="s">
        <v>20</v>
      </c>
      <c r="F1049" s="94">
        <v>19774</v>
      </c>
    </row>
    <row r="1050" spans="1:6" ht="47.25">
      <c r="A1050" s="31" t="s">
        <v>478</v>
      </c>
      <c r="B1050" s="79" t="s">
        <v>477</v>
      </c>
      <c r="C1050" s="138">
        <v>600</v>
      </c>
      <c r="D1050" s="28" t="s">
        <v>23</v>
      </c>
      <c r="E1050" s="28" t="s">
        <v>20</v>
      </c>
      <c r="F1050" s="94">
        <v>29904</v>
      </c>
    </row>
    <row r="1051" spans="1:6" ht="36.75" customHeight="1">
      <c r="A1051" s="31" t="s">
        <v>479</v>
      </c>
      <c r="B1051" s="79" t="s">
        <v>480</v>
      </c>
      <c r="C1051" s="138"/>
      <c r="D1051" s="28"/>
      <c r="E1051" s="28"/>
      <c r="F1051" s="94">
        <f>F1052+F1053</f>
        <v>3966</v>
      </c>
    </row>
    <row r="1052" spans="1:6" ht="51.75" customHeight="1">
      <c r="A1052" s="45" t="s">
        <v>1392</v>
      </c>
      <c r="B1052" s="79" t="s">
        <v>481</v>
      </c>
      <c r="C1052" s="138">
        <v>200</v>
      </c>
      <c r="D1052" s="28" t="s">
        <v>23</v>
      </c>
      <c r="E1052" s="28" t="s">
        <v>20</v>
      </c>
      <c r="F1052" s="94">
        <v>3777</v>
      </c>
    </row>
    <row r="1053" spans="1:6" ht="54" customHeight="1">
      <c r="A1053" s="45" t="s">
        <v>1393</v>
      </c>
      <c r="B1053" s="79" t="s">
        <v>482</v>
      </c>
      <c r="C1053" s="138">
        <v>200</v>
      </c>
      <c r="D1053" s="28" t="s">
        <v>23</v>
      </c>
      <c r="E1053" s="28" t="s">
        <v>20</v>
      </c>
      <c r="F1053" s="80">
        <v>189</v>
      </c>
    </row>
    <row r="1054" spans="1:6" ht="89.25" customHeight="1" hidden="1">
      <c r="A1054" s="31"/>
      <c r="B1054" s="79"/>
      <c r="C1054" s="138"/>
      <c r="D1054" s="28"/>
      <c r="E1054" s="28"/>
      <c r="F1054" s="92"/>
    </row>
    <row r="1055" spans="1:6" ht="15.75" hidden="1">
      <c r="A1055" s="31"/>
      <c r="B1055" s="79"/>
      <c r="C1055" s="138"/>
      <c r="D1055" s="28"/>
      <c r="E1055" s="28"/>
      <c r="F1055" s="92"/>
    </row>
    <row r="1056" spans="1:6" ht="97.5" customHeight="1" hidden="1">
      <c r="A1056" s="45"/>
      <c r="B1056" s="79"/>
      <c r="C1056" s="138"/>
      <c r="D1056" s="28"/>
      <c r="E1056" s="28"/>
      <c r="F1056" s="92"/>
    </row>
    <row r="1057" spans="1:6" ht="110.25" customHeight="1" hidden="1">
      <c r="A1057" s="31"/>
      <c r="B1057" s="79"/>
      <c r="C1057" s="138"/>
      <c r="D1057" s="28"/>
      <c r="E1057" s="28"/>
      <c r="F1057" s="92"/>
    </row>
    <row r="1058" spans="1:6" ht="101.25" customHeight="1" hidden="1">
      <c r="A1058" s="45"/>
      <c r="B1058" s="79"/>
      <c r="C1058" s="138"/>
      <c r="D1058" s="28"/>
      <c r="E1058" s="28"/>
      <c r="F1058" s="92"/>
    </row>
    <row r="1059" spans="1:6" ht="24" customHeight="1">
      <c r="A1059" s="33" t="s">
        <v>484</v>
      </c>
      <c r="B1059" s="69" t="s">
        <v>483</v>
      </c>
      <c r="C1059" s="27"/>
      <c r="D1059" s="29"/>
      <c r="E1059" s="29"/>
      <c r="F1059" s="157">
        <f>F1060+F1062</f>
        <v>8688</v>
      </c>
    </row>
    <row r="1060" spans="1:6" ht="47.25">
      <c r="A1060" s="45" t="s">
        <v>485</v>
      </c>
      <c r="B1060" s="79" t="s">
        <v>486</v>
      </c>
      <c r="C1060" s="158"/>
      <c r="D1060" s="159"/>
      <c r="E1060" s="159"/>
      <c r="F1060" s="80">
        <f>F1061</f>
        <v>7788</v>
      </c>
    </row>
    <row r="1061" spans="1:6" ht="40.5" customHeight="1">
      <c r="A1061" s="45" t="s">
        <v>1394</v>
      </c>
      <c r="B1061" s="79" t="s">
        <v>487</v>
      </c>
      <c r="C1061" s="82">
        <v>200</v>
      </c>
      <c r="D1061" s="83" t="s">
        <v>23</v>
      </c>
      <c r="E1061" s="83" t="s">
        <v>138</v>
      </c>
      <c r="F1061" s="80">
        <v>7788</v>
      </c>
    </row>
    <row r="1062" spans="1:6" ht="68.25" customHeight="1">
      <c r="A1062" s="45" t="s">
        <v>1332</v>
      </c>
      <c r="B1062" s="79" t="s">
        <v>488</v>
      </c>
      <c r="C1062" s="82"/>
      <c r="D1062" s="83"/>
      <c r="E1062" s="83"/>
      <c r="F1062" s="80">
        <f>F1063</f>
        <v>900</v>
      </c>
    </row>
    <row r="1063" spans="1:6" ht="69.75" customHeight="1">
      <c r="A1063" s="45" t="s">
        <v>1395</v>
      </c>
      <c r="B1063" s="79" t="s">
        <v>489</v>
      </c>
      <c r="C1063" s="82">
        <v>200</v>
      </c>
      <c r="D1063" s="83" t="s">
        <v>23</v>
      </c>
      <c r="E1063" s="83" t="s">
        <v>138</v>
      </c>
      <c r="F1063" s="81">
        <v>900</v>
      </c>
    </row>
    <row r="1064" spans="1:6" ht="48" customHeight="1">
      <c r="A1064" s="33" t="s">
        <v>490</v>
      </c>
      <c r="B1064" s="64" t="s">
        <v>139</v>
      </c>
      <c r="C1064" s="5"/>
      <c r="D1064" s="5"/>
      <c r="E1064" s="2"/>
      <c r="F1064" s="70">
        <f>F1065+F1067</f>
        <v>3370</v>
      </c>
    </row>
    <row r="1065" spans="1:6" ht="31.5">
      <c r="A1065" s="31" t="s">
        <v>1333</v>
      </c>
      <c r="B1065" s="65" t="s">
        <v>136</v>
      </c>
      <c r="C1065" s="6"/>
      <c r="D1065" s="6"/>
      <c r="E1065" s="6"/>
      <c r="F1065" s="92">
        <f>F1066</f>
        <v>370</v>
      </c>
    </row>
    <row r="1066" spans="1:6" ht="47.25">
      <c r="A1066" s="31" t="s">
        <v>1396</v>
      </c>
      <c r="B1066" s="65" t="s">
        <v>137</v>
      </c>
      <c r="C1066" s="6" t="s">
        <v>17</v>
      </c>
      <c r="D1066" s="6" t="s">
        <v>138</v>
      </c>
      <c r="E1066" s="6" t="s">
        <v>18</v>
      </c>
      <c r="F1066" s="92">
        <v>370</v>
      </c>
    </row>
    <row r="1067" spans="1:6" ht="63">
      <c r="A1067" s="31" t="s">
        <v>143</v>
      </c>
      <c r="B1067" s="65" t="s">
        <v>140</v>
      </c>
      <c r="C1067" s="6"/>
      <c r="D1067" s="6"/>
      <c r="E1067" s="6"/>
      <c r="F1067" s="92">
        <f>F1068</f>
        <v>3000</v>
      </c>
    </row>
    <row r="1068" spans="1:6" ht="63">
      <c r="A1068" s="126" t="s">
        <v>144</v>
      </c>
      <c r="B1068" s="65" t="s">
        <v>141</v>
      </c>
      <c r="C1068" s="6" t="s">
        <v>142</v>
      </c>
      <c r="D1068" s="6" t="s">
        <v>138</v>
      </c>
      <c r="E1068" s="6" t="s">
        <v>18</v>
      </c>
      <c r="F1068" s="92">
        <v>3000</v>
      </c>
    </row>
    <row r="1069" spans="1:6" ht="38.25" customHeight="1">
      <c r="A1069" s="33" t="s">
        <v>317</v>
      </c>
      <c r="B1069" s="69" t="s">
        <v>316</v>
      </c>
      <c r="C1069" s="8"/>
      <c r="D1069" s="8"/>
      <c r="E1069" s="8"/>
      <c r="F1069" s="89">
        <f>F1073+F1070</f>
        <v>8571</v>
      </c>
    </row>
    <row r="1070" spans="1:6" ht="130.5" customHeight="1">
      <c r="A1070" s="31" t="s">
        <v>1196</v>
      </c>
      <c r="B1070" s="79" t="s">
        <v>1194</v>
      </c>
      <c r="C1070" s="10"/>
      <c r="D1070" s="10"/>
      <c r="E1070" s="10"/>
      <c r="F1070" s="109">
        <f>F1071+F1072</f>
        <v>8490</v>
      </c>
    </row>
    <row r="1071" spans="1:6" ht="173.25">
      <c r="A1071" s="31" t="s">
        <v>1197</v>
      </c>
      <c r="B1071" s="79" t="s">
        <v>1195</v>
      </c>
      <c r="C1071" s="10">
        <v>100</v>
      </c>
      <c r="D1071" s="6" t="s">
        <v>138</v>
      </c>
      <c r="E1071" s="6" t="s">
        <v>18</v>
      </c>
      <c r="F1071" s="109">
        <v>6610</v>
      </c>
    </row>
    <row r="1072" spans="1:6" ht="157.5">
      <c r="A1072" s="31" t="s">
        <v>1198</v>
      </c>
      <c r="B1072" s="79" t="s">
        <v>1195</v>
      </c>
      <c r="C1072" s="10">
        <v>200</v>
      </c>
      <c r="D1072" s="6" t="s">
        <v>138</v>
      </c>
      <c r="E1072" s="6" t="s">
        <v>18</v>
      </c>
      <c r="F1072" s="109">
        <v>1880</v>
      </c>
    </row>
    <row r="1073" spans="1:6" ht="51.75" customHeight="1">
      <c r="A1073" s="31" t="s">
        <v>318</v>
      </c>
      <c r="B1073" s="115" t="s">
        <v>319</v>
      </c>
      <c r="C1073" s="215"/>
      <c r="D1073" s="11"/>
      <c r="E1073" s="11"/>
      <c r="F1073" s="109">
        <f>F1074</f>
        <v>81</v>
      </c>
    </row>
    <row r="1074" spans="1:6" ht="94.5">
      <c r="A1074" s="31" t="s">
        <v>320</v>
      </c>
      <c r="B1074" s="79" t="s">
        <v>321</v>
      </c>
      <c r="C1074" s="10">
        <v>200</v>
      </c>
      <c r="D1074" s="11" t="s">
        <v>138</v>
      </c>
      <c r="E1074" s="11" t="s">
        <v>18</v>
      </c>
      <c r="F1074" s="109">
        <v>81</v>
      </c>
    </row>
    <row r="1075" spans="1:6" ht="31.5">
      <c r="A1075" s="51" t="s">
        <v>323</v>
      </c>
      <c r="B1075" s="67" t="s">
        <v>322</v>
      </c>
      <c r="C1075" s="25"/>
      <c r="D1075" s="25"/>
      <c r="E1075" s="25"/>
      <c r="F1075" s="75">
        <f>F1076+F1078</f>
        <v>266</v>
      </c>
    </row>
    <row r="1076" spans="1:6" ht="31.5">
      <c r="A1076" s="31" t="s">
        <v>324</v>
      </c>
      <c r="B1076" s="65" t="s">
        <v>325</v>
      </c>
      <c r="C1076" s="10"/>
      <c r="D1076" s="11"/>
      <c r="E1076" s="11"/>
      <c r="F1076" s="109">
        <f>F1077</f>
        <v>26</v>
      </c>
    </row>
    <row r="1077" spans="1:6" ht="81" customHeight="1">
      <c r="A1077" s="31" t="s">
        <v>326</v>
      </c>
      <c r="B1077" s="65" t="s">
        <v>327</v>
      </c>
      <c r="C1077" s="10">
        <v>200</v>
      </c>
      <c r="D1077" s="11" t="s">
        <v>23</v>
      </c>
      <c r="E1077" s="11" t="s">
        <v>152</v>
      </c>
      <c r="F1077" s="109">
        <v>26</v>
      </c>
    </row>
    <row r="1078" spans="1:6" ht="35.25" customHeight="1">
      <c r="A1078" s="31" t="s">
        <v>328</v>
      </c>
      <c r="B1078" s="65" t="s">
        <v>329</v>
      </c>
      <c r="C1078" s="10"/>
      <c r="D1078" s="11"/>
      <c r="E1078" s="11"/>
      <c r="F1078" s="109">
        <f>F1079</f>
        <v>240</v>
      </c>
    </row>
    <row r="1079" spans="1:6" ht="31.5">
      <c r="A1079" s="126" t="s">
        <v>673</v>
      </c>
      <c r="B1079" s="65" t="s">
        <v>330</v>
      </c>
      <c r="C1079" s="10">
        <v>200</v>
      </c>
      <c r="D1079" s="11" t="s">
        <v>23</v>
      </c>
      <c r="E1079" s="11" t="s">
        <v>152</v>
      </c>
      <c r="F1079" s="109">
        <v>240</v>
      </c>
    </row>
    <row r="1080" spans="1:6" ht="48" customHeight="1">
      <c r="A1080" s="48" t="s">
        <v>228</v>
      </c>
      <c r="B1080" s="63" t="s">
        <v>1199</v>
      </c>
      <c r="C1080" s="14"/>
      <c r="D1080" s="14"/>
      <c r="E1080" s="14"/>
      <c r="F1080" s="73">
        <f>F1081+F1085</f>
        <v>83760</v>
      </c>
    </row>
    <row r="1081" spans="1:6" ht="38.25" customHeight="1">
      <c r="A1081" s="32" t="s">
        <v>81</v>
      </c>
      <c r="B1081" s="97" t="s">
        <v>1200</v>
      </c>
      <c r="C1081" s="12"/>
      <c r="D1081" s="12"/>
      <c r="E1081" s="12"/>
      <c r="F1081" s="92">
        <f>F1082+F1083+F1084</f>
        <v>73014</v>
      </c>
    </row>
    <row r="1082" spans="1:6" ht="87" customHeight="1">
      <c r="A1082" s="32" t="s">
        <v>83</v>
      </c>
      <c r="B1082" s="97" t="s">
        <v>1201</v>
      </c>
      <c r="C1082" s="12" t="s">
        <v>598</v>
      </c>
      <c r="D1082" s="12" t="s">
        <v>371</v>
      </c>
      <c r="E1082" s="12" t="s">
        <v>138</v>
      </c>
      <c r="F1082" s="92">
        <v>60103</v>
      </c>
    </row>
    <row r="1083" spans="1:6" ht="47.25">
      <c r="A1083" s="32" t="s">
        <v>1101</v>
      </c>
      <c r="B1083" s="97" t="s">
        <v>1201</v>
      </c>
      <c r="C1083" s="12" t="s">
        <v>17</v>
      </c>
      <c r="D1083" s="12" t="s">
        <v>371</v>
      </c>
      <c r="E1083" s="12" t="s">
        <v>138</v>
      </c>
      <c r="F1083" s="92">
        <v>12611</v>
      </c>
    </row>
    <row r="1084" spans="1:6" ht="31.5">
      <c r="A1084" s="32" t="s">
        <v>85</v>
      </c>
      <c r="B1084" s="97" t="s">
        <v>1201</v>
      </c>
      <c r="C1084" s="12" t="s">
        <v>494</v>
      </c>
      <c r="D1084" s="12" t="s">
        <v>371</v>
      </c>
      <c r="E1084" s="12" t="s">
        <v>138</v>
      </c>
      <c r="F1084" s="92">
        <v>300</v>
      </c>
    </row>
    <row r="1085" spans="1:6" ht="54" customHeight="1">
      <c r="A1085" s="32" t="s">
        <v>1204</v>
      </c>
      <c r="B1085" s="97" t="s">
        <v>1202</v>
      </c>
      <c r="C1085" s="12"/>
      <c r="D1085" s="12"/>
      <c r="E1085" s="12"/>
      <c r="F1085" s="92">
        <f>F1086</f>
        <v>10746</v>
      </c>
    </row>
    <row r="1086" spans="1:6" ht="51.75" customHeight="1">
      <c r="A1086" s="32" t="s">
        <v>1205</v>
      </c>
      <c r="B1086" s="97" t="s">
        <v>1203</v>
      </c>
      <c r="C1086" s="12" t="s">
        <v>142</v>
      </c>
      <c r="D1086" s="12" t="s">
        <v>138</v>
      </c>
      <c r="E1086" s="12" t="s">
        <v>152</v>
      </c>
      <c r="F1086" s="92">
        <v>10746</v>
      </c>
    </row>
    <row r="1087" spans="1:6" ht="103.5" customHeight="1" hidden="1">
      <c r="A1087" s="40"/>
      <c r="B1087" s="97"/>
      <c r="C1087" s="12"/>
      <c r="D1087" s="12"/>
      <c r="E1087" s="12"/>
      <c r="F1087" s="92"/>
    </row>
    <row r="1088" spans="1:6" ht="103.5" customHeight="1" hidden="1">
      <c r="A1088" s="40"/>
      <c r="B1088" s="97"/>
      <c r="C1088" s="12"/>
      <c r="D1088" s="12"/>
      <c r="E1088" s="12"/>
      <c r="F1088" s="92"/>
    </row>
    <row r="1089" spans="1:6" ht="40.5" customHeight="1">
      <c r="A1089" s="33" t="s">
        <v>44</v>
      </c>
      <c r="B1089" s="69">
        <v>13</v>
      </c>
      <c r="C1089" s="10"/>
      <c r="D1089" s="10"/>
      <c r="E1089" s="10"/>
      <c r="F1089" s="89">
        <f>F1090+F1108+F1114</f>
        <v>614165</v>
      </c>
    </row>
    <row r="1090" spans="1:6" ht="32.25" customHeight="1">
      <c r="A1090" s="33" t="s">
        <v>108</v>
      </c>
      <c r="B1090" s="69" t="s">
        <v>1346</v>
      </c>
      <c r="C1090" s="10"/>
      <c r="D1090" s="10"/>
      <c r="E1090" s="10"/>
      <c r="F1090" s="89">
        <f>F1091+F1095+F1098+F1103+F1100</f>
        <v>570451</v>
      </c>
    </row>
    <row r="1091" spans="1:6" ht="32.25" customHeight="1">
      <c r="A1091" s="31" t="s">
        <v>1334</v>
      </c>
      <c r="B1091" s="79" t="s">
        <v>125</v>
      </c>
      <c r="C1091" s="10"/>
      <c r="D1091" s="10"/>
      <c r="E1091" s="10"/>
      <c r="F1091" s="109">
        <f>F1092+F1093+F1094</f>
        <v>41948</v>
      </c>
    </row>
    <row r="1092" spans="1:6" ht="47.25">
      <c r="A1092" s="31" t="s">
        <v>1397</v>
      </c>
      <c r="B1092" s="79" t="s">
        <v>120</v>
      </c>
      <c r="C1092" s="10">
        <v>200</v>
      </c>
      <c r="D1092" s="11" t="s">
        <v>23</v>
      </c>
      <c r="E1092" s="11" t="s">
        <v>21</v>
      </c>
      <c r="F1092" s="109">
        <v>25796</v>
      </c>
    </row>
    <row r="1093" spans="1:6" ht="32.25" customHeight="1">
      <c r="A1093" s="31" t="s">
        <v>109</v>
      </c>
      <c r="B1093" s="137" t="s">
        <v>120</v>
      </c>
      <c r="C1093" s="138">
        <v>300</v>
      </c>
      <c r="D1093" s="28" t="s">
        <v>23</v>
      </c>
      <c r="E1093" s="28" t="s">
        <v>21</v>
      </c>
      <c r="F1093" s="216">
        <v>402</v>
      </c>
    </row>
    <row r="1094" spans="1:6" ht="34.5" customHeight="1">
      <c r="A1094" s="31" t="s">
        <v>110</v>
      </c>
      <c r="B1094" s="79" t="s">
        <v>120</v>
      </c>
      <c r="C1094" s="10">
        <v>800</v>
      </c>
      <c r="D1094" s="11" t="s">
        <v>23</v>
      </c>
      <c r="E1094" s="11" t="s">
        <v>21</v>
      </c>
      <c r="F1094" s="109">
        <v>15750</v>
      </c>
    </row>
    <row r="1095" spans="1:6" ht="49.5" customHeight="1">
      <c r="A1095" s="31" t="s">
        <v>111</v>
      </c>
      <c r="B1095" s="79" t="s">
        <v>129</v>
      </c>
      <c r="C1095" s="10"/>
      <c r="D1095" s="11" t="s">
        <v>23</v>
      </c>
      <c r="E1095" s="11" t="s">
        <v>21</v>
      </c>
      <c r="F1095" s="109">
        <f>F1096+F1097</f>
        <v>3000</v>
      </c>
    </row>
    <row r="1096" spans="1:6" ht="63">
      <c r="A1096" s="31" t="s">
        <v>1398</v>
      </c>
      <c r="B1096" s="79" t="s">
        <v>121</v>
      </c>
      <c r="C1096" s="10">
        <v>200</v>
      </c>
      <c r="D1096" s="11" t="s">
        <v>23</v>
      </c>
      <c r="E1096" s="11" t="s">
        <v>21</v>
      </c>
      <c r="F1096" s="109">
        <v>750</v>
      </c>
    </row>
    <row r="1097" spans="1:6" ht="51" customHeight="1">
      <c r="A1097" s="31" t="s">
        <v>112</v>
      </c>
      <c r="B1097" s="79" t="s">
        <v>121</v>
      </c>
      <c r="C1097" s="10">
        <v>800</v>
      </c>
      <c r="D1097" s="11" t="s">
        <v>23</v>
      </c>
      <c r="E1097" s="11" t="s">
        <v>21</v>
      </c>
      <c r="F1097" s="109">
        <v>2250</v>
      </c>
    </row>
    <row r="1098" spans="1:6" ht="32.25" customHeight="1">
      <c r="A1098" s="31" t="s">
        <v>113</v>
      </c>
      <c r="B1098" s="79" t="s">
        <v>128</v>
      </c>
      <c r="C1098" s="10"/>
      <c r="D1098" s="11" t="s">
        <v>23</v>
      </c>
      <c r="E1098" s="11" t="s">
        <v>21</v>
      </c>
      <c r="F1098" s="109">
        <f>F1099</f>
        <v>2726</v>
      </c>
    </row>
    <row r="1099" spans="1:6" ht="47.25">
      <c r="A1099" s="31" t="s">
        <v>114</v>
      </c>
      <c r="B1099" s="79" t="s">
        <v>122</v>
      </c>
      <c r="C1099" s="10">
        <v>800</v>
      </c>
      <c r="D1099" s="11" t="s">
        <v>23</v>
      </c>
      <c r="E1099" s="11" t="s">
        <v>21</v>
      </c>
      <c r="F1099" s="109">
        <v>2726</v>
      </c>
    </row>
    <row r="1100" spans="1:6" ht="27" customHeight="1">
      <c r="A1100" s="31" t="s">
        <v>117</v>
      </c>
      <c r="B1100" s="79" t="s">
        <v>127</v>
      </c>
      <c r="C1100" s="10"/>
      <c r="D1100" s="11"/>
      <c r="E1100" s="11"/>
      <c r="F1100" s="109">
        <f>F1101+F1102</f>
        <v>362619</v>
      </c>
    </row>
    <row r="1101" spans="1:6" ht="63">
      <c r="A1101" s="31" t="s">
        <v>118</v>
      </c>
      <c r="B1101" s="79" t="s">
        <v>124</v>
      </c>
      <c r="C1101" s="10">
        <v>300</v>
      </c>
      <c r="D1101" s="11" t="s">
        <v>22</v>
      </c>
      <c r="E1101" s="11" t="s">
        <v>18</v>
      </c>
      <c r="F1101" s="109">
        <v>325419</v>
      </c>
    </row>
    <row r="1102" spans="1:6" ht="52.5" customHeight="1">
      <c r="A1102" s="31" t="s">
        <v>119</v>
      </c>
      <c r="B1102" s="79" t="s">
        <v>124</v>
      </c>
      <c r="C1102" s="10">
        <v>500</v>
      </c>
      <c r="D1102" s="11" t="s">
        <v>22</v>
      </c>
      <c r="E1102" s="11" t="s">
        <v>18</v>
      </c>
      <c r="F1102" s="109">
        <v>37200</v>
      </c>
    </row>
    <row r="1103" spans="1:6" ht="39" customHeight="1">
      <c r="A1103" s="31" t="s">
        <v>90</v>
      </c>
      <c r="B1103" s="79" t="s">
        <v>126</v>
      </c>
      <c r="C1103" s="10"/>
      <c r="D1103" s="11"/>
      <c r="E1103" s="11"/>
      <c r="F1103" s="109">
        <f>F1104+F1105+F1106+F1107</f>
        <v>160158</v>
      </c>
    </row>
    <row r="1104" spans="1:6" ht="78.75">
      <c r="A1104" s="31" t="s">
        <v>92</v>
      </c>
      <c r="B1104" s="79" t="s">
        <v>123</v>
      </c>
      <c r="C1104" s="10">
        <v>100</v>
      </c>
      <c r="D1104" s="11" t="s">
        <v>23</v>
      </c>
      <c r="E1104" s="11" t="s">
        <v>21</v>
      </c>
      <c r="F1104" s="109">
        <v>125149</v>
      </c>
    </row>
    <row r="1105" spans="1:6" ht="47.25">
      <c r="A1105" s="31" t="s">
        <v>894</v>
      </c>
      <c r="B1105" s="79" t="s">
        <v>123</v>
      </c>
      <c r="C1105" s="10">
        <v>200</v>
      </c>
      <c r="D1105" s="11" t="s">
        <v>23</v>
      </c>
      <c r="E1105" s="11" t="s">
        <v>21</v>
      </c>
      <c r="F1105" s="109">
        <v>28401</v>
      </c>
    </row>
    <row r="1106" spans="1:6" ht="47.25">
      <c r="A1106" s="31" t="s">
        <v>115</v>
      </c>
      <c r="B1106" s="79" t="s">
        <v>123</v>
      </c>
      <c r="C1106" s="10">
        <v>600</v>
      </c>
      <c r="D1106" s="11" t="s">
        <v>23</v>
      </c>
      <c r="E1106" s="11" t="s">
        <v>21</v>
      </c>
      <c r="F1106" s="109">
        <v>3832</v>
      </c>
    </row>
    <row r="1107" spans="1:6" ht="31.5">
      <c r="A1107" s="31" t="s">
        <v>116</v>
      </c>
      <c r="B1107" s="79" t="s">
        <v>123</v>
      </c>
      <c r="C1107" s="10">
        <v>800</v>
      </c>
      <c r="D1107" s="11" t="s">
        <v>23</v>
      </c>
      <c r="E1107" s="11" t="s">
        <v>21</v>
      </c>
      <c r="F1107" s="109">
        <v>2776</v>
      </c>
    </row>
    <row r="1108" spans="1:6" ht="20.25" customHeight="1">
      <c r="A1108" s="33" t="s">
        <v>1347</v>
      </c>
      <c r="B1108" s="69" t="s">
        <v>134</v>
      </c>
      <c r="C1108" s="8"/>
      <c r="D1108" s="11"/>
      <c r="E1108" s="11"/>
      <c r="F1108" s="89">
        <f>F1109+F1112</f>
        <v>10523</v>
      </c>
    </row>
    <row r="1109" spans="1:6" ht="31.5">
      <c r="A1109" s="31" t="s">
        <v>131</v>
      </c>
      <c r="B1109" s="79" t="s">
        <v>135</v>
      </c>
      <c r="C1109" s="10"/>
      <c r="D1109" s="11"/>
      <c r="E1109" s="11"/>
      <c r="F1109" s="109">
        <f>F1110+F1111</f>
        <v>2204</v>
      </c>
    </row>
    <row r="1110" spans="1:6" ht="47.25">
      <c r="A1110" s="31" t="s">
        <v>115</v>
      </c>
      <c r="B1110" s="79" t="s">
        <v>132</v>
      </c>
      <c r="C1110" s="10">
        <v>600</v>
      </c>
      <c r="D1110" s="11" t="s">
        <v>23</v>
      </c>
      <c r="E1110" s="11" t="s">
        <v>21</v>
      </c>
      <c r="F1110" s="109">
        <v>2184</v>
      </c>
    </row>
    <row r="1111" spans="1:6" ht="67.5" customHeight="1">
      <c r="A1111" s="31" t="s">
        <v>130</v>
      </c>
      <c r="B1111" s="79" t="s">
        <v>133</v>
      </c>
      <c r="C1111" s="10">
        <v>600</v>
      </c>
      <c r="D1111" s="11" t="s">
        <v>23</v>
      </c>
      <c r="E1111" s="11" t="s">
        <v>21</v>
      </c>
      <c r="F1111" s="109">
        <v>20</v>
      </c>
    </row>
    <row r="1112" spans="1:6" ht="31.5">
      <c r="A1112" s="31" t="s">
        <v>1208</v>
      </c>
      <c r="B1112" s="79" t="s">
        <v>1206</v>
      </c>
      <c r="C1112" s="10"/>
      <c r="D1112" s="11"/>
      <c r="E1112" s="11"/>
      <c r="F1112" s="109">
        <f>F1113</f>
        <v>8319</v>
      </c>
    </row>
    <row r="1113" spans="1:6" ht="31.5">
      <c r="A1113" s="31" t="s">
        <v>1209</v>
      </c>
      <c r="B1113" s="79" t="s">
        <v>1207</v>
      </c>
      <c r="C1113" s="10">
        <v>500</v>
      </c>
      <c r="D1113" s="11" t="s">
        <v>23</v>
      </c>
      <c r="E1113" s="11" t="s">
        <v>21</v>
      </c>
      <c r="F1113" s="109">
        <v>8319</v>
      </c>
    </row>
    <row r="1114" spans="1:6" ht="19.5" customHeight="1">
      <c r="A1114" s="48" t="s">
        <v>41</v>
      </c>
      <c r="B1114" s="63" t="s">
        <v>1210</v>
      </c>
      <c r="C1114" s="14"/>
      <c r="D1114" s="14"/>
      <c r="E1114" s="14"/>
      <c r="F1114" s="73">
        <f>F1115</f>
        <v>33191</v>
      </c>
    </row>
    <row r="1115" spans="1:6" ht="36" customHeight="1">
      <c r="A1115" s="32" t="s">
        <v>81</v>
      </c>
      <c r="B1115" s="97" t="s">
        <v>1211</v>
      </c>
      <c r="C1115" s="12"/>
      <c r="D1115" s="12"/>
      <c r="E1115" s="12"/>
      <c r="F1115" s="92">
        <f>F1116+F1117+F1118</f>
        <v>33191</v>
      </c>
    </row>
    <row r="1116" spans="1:6" ht="81.75" customHeight="1">
      <c r="A1116" s="32" t="s">
        <v>83</v>
      </c>
      <c r="B1116" s="97" t="s">
        <v>1212</v>
      </c>
      <c r="C1116" s="12" t="s">
        <v>598</v>
      </c>
      <c r="D1116" s="12" t="s">
        <v>23</v>
      </c>
      <c r="E1116" s="12" t="s">
        <v>21</v>
      </c>
      <c r="F1116" s="92">
        <v>27823</v>
      </c>
    </row>
    <row r="1117" spans="1:6" ht="47.25">
      <c r="A1117" s="32" t="s">
        <v>1101</v>
      </c>
      <c r="B1117" s="97" t="s">
        <v>1212</v>
      </c>
      <c r="C1117" s="12" t="s">
        <v>17</v>
      </c>
      <c r="D1117" s="12" t="s">
        <v>23</v>
      </c>
      <c r="E1117" s="12" t="s">
        <v>21</v>
      </c>
      <c r="F1117" s="92">
        <v>4868</v>
      </c>
    </row>
    <row r="1118" spans="1:6" ht="31.5">
      <c r="A1118" s="32" t="s">
        <v>85</v>
      </c>
      <c r="B1118" s="97" t="s">
        <v>1212</v>
      </c>
      <c r="C1118" s="12" t="s">
        <v>494</v>
      </c>
      <c r="D1118" s="12" t="s">
        <v>23</v>
      </c>
      <c r="E1118" s="12" t="s">
        <v>21</v>
      </c>
      <c r="F1118" s="92">
        <v>500</v>
      </c>
    </row>
    <row r="1119" spans="1:6" ht="36.75" customHeight="1">
      <c r="A1119" s="48" t="s">
        <v>45</v>
      </c>
      <c r="B1119" s="63" t="s">
        <v>0</v>
      </c>
      <c r="C1119" s="14"/>
      <c r="D1119" s="14"/>
      <c r="E1119" s="14"/>
      <c r="F1119" s="73">
        <f>F1120+F1137</f>
        <v>450028</v>
      </c>
    </row>
    <row r="1120" spans="1:6" ht="31.5" customHeight="1">
      <c r="A1120" s="48" t="s">
        <v>1214</v>
      </c>
      <c r="B1120" s="63" t="s">
        <v>1213</v>
      </c>
      <c r="C1120" s="14"/>
      <c r="D1120" s="14"/>
      <c r="E1120" s="14"/>
      <c r="F1120" s="73">
        <f>F1121+F1123+F1125+F1127+F1129+F1131+F1133+F1135</f>
        <v>424353</v>
      </c>
    </row>
    <row r="1121" spans="1:6" ht="47.25">
      <c r="A1121" s="32" t="s">
        <v>1231</v>
      </c>
      <c r="B1121" s="97" t="s">
        <v>1215</v>
      </c>
      <c r="C1121" s="12"/>
      <c r="D1121" s="12"/>
      <c r="E1121" s="12"/>
      <c r="F1121" s="92">
        <f>F1122</f>
        <v>33475</v>
      </c>
    </row>
    <row r="1122" spans="1:6" ht="63">
      <c r="A1122" s="32" t="s">
        <v>1232</v>
      </c>
      <c r="B1122" s="97" t="s">
        <v>1216</v>
      </c>
      <c r="C1122" s="12" t="s">
        <v>17</v>
      </c>
      <c r="D1122" s="12" t="s">
        <v>23</v>
      </c>
      <c r="E1122" s="12" t="s">
        <v>371</v>
      </c>
      <c r="F1122" s="92">
        <v>33475</v>
      </c>
    </row>
    <row r="1123" spans="1:6" ht="31.5">
      <c r="A1123" s="32" t="s">
        <v>1233</v>
      </c>
      <c r="B1123" s="97" t="s">
        <v>1217</v>
      </c>
      <c r="C1123" s="12"/>
      <c r="D1123" s="12"/>
      <c r="E1123" s="12"/>
      <c r="F1123" s="92">
        <f>F1124</f>
        <v>334371</v>
      </c>
    </row>
    <row r="1124" spans="1:6" ht="47.25">
      <c r="A1124" s="32" t="s">
        <v>1234</v>
      </c>
      <c r="B1124" s="97" t="s">
        <v>1218</v>
      </c>
      <c r="C1124" s="12" t="s">
        <v>17</v>
      </c>
      <c r="D1124" s="12" t="s">
        <v>23</v>
      </c>
      <c r="E1124" s="12" t="s">
        <v>371</v>
      </c>
      <c r="F1124" s="92">
        <f>120000+214371</f>
        <v>334371</v>
      </c>
    </row>
    <row r="1125" spans="1:6" ht="47.25">
      <c r="A1125" s="32" t="s">
        <v>1235</v>
      </c>
      <c r="B1125" s="97" t="s">
        <v>1219</v>
      </c>
      <c r="C1125" s="12"/>
      <c r="D1125" s="12"/>
      <c r="E1125" s="12"/>
      <c r="F1125" s="92">
        <f>F1126</f>
        <v>7000</v>
      </c>
    </row>
    <row r="1126" spans="1:6" ht="63">
      <c r="A1126" s="32" t="s">
        <v>1236</v>
      </c>
      <c r="B1126" s="97" t="s">
        <v>1220</v>
      </c>
      <c r="C1126" s="12" t="s">
        <v>17</v>
      </c>
      <c r="D1126" s="12" t="s">
        <v>23</v>
      </c>
      <c r="E1126" s="12" t="s">
        <v>371</v>
      </c>
      <c r="F1126" s="92">
        <v>7000</v>
      </c>
    </row>
    <row r="1127" spans="1:6" ht="35.25" customHeight="1">
      <c r="A1127" s="46" t="s">
        <v>1237</v>
      </c>
      <c r="B1127" s="97" t="s">
        <v>1221</v>
      </c>
      <c r="C1127" s="12"/>
      <c r="D1127" s="12"/>
      <c r="E1127" s="12"/>
      <c r="F1127" s="92">
        <f>F1128</f>
        <v>10000</v>
      </c>
    </row>
    <row r="1128" spans="1:6" ht="51" customHeight="1">
      <c r="A1128" s="44" t="s">
        <v>1238</v>
      </c>
      <c r="B1128" s="97" t="s">
        <v>1222</v>
      </c>
      <c r="C1128" s="12" t="s">
        <v>17</v>
      </c>
      <c r="D1128" s="12" t="s">
        <v>23</v>
      </c>
      <c r="E1128" s="12" t="s">
        <v>371</v>
      </c>
      <c r="F1128" s="92">
        <v>10000</v>
      </c>
    </row>
    <row r="1129" spans="1:6" ht="31.5">
      <c r="A1129" s="46" t="s">
        <v>1239</v>
      </c>
      <c r="B1129" s="97" t="s">
        <v>1223</v>
      </c>
      <c r="C1129" s="12"/>
      <c r="D1129" s="12"/>
      <c r="E1129" s="12"/>
      <c r="F1129" s="92">
        <f>F1130</f>
        <v>5224</v>
      </c>
    </row>
    <row r="1130" spans="1:6" ht="47.25">
      <c r="A1130" s="46" t="s">
        <v>1240</v>
      </c>
      <c r="B1130" s="97" t="s">
        <v>1224</v>
      </c>
      <c r="C1130" s="12" t="s">
        <v>17</v>
      </c>
      <c r="D1130" s="12" t="s">
        <v>23</v>
      </c>
      <c r="E1130" s="12" t="s">
        <v>371</v>
      </c>
      <c r="F1130" s="92">
        <v>5224</v>
      </c>
    </row>
    <row r="1131" spans="1:6" ht="31.5">
      <c r="A1131" s="46" t="s">
        <v>90</v>
      </c>
      <c r="B1131" s="97" t="s">
        <v>1225</v>
      </c>
      <c r="C1131" s="12"/>
      <c r="D1131" s="12"/>
      <c r="E1131" s="12"/>
      <c r="F1131" s="92">
        <f>F1132</f>
        <v>3813</v>
      </c>
    </row>
    <row r="1132" spans="1:6" ht="47.25">
      <c r="A1132" s="46" t="s">
        <v>387</v>
      </c>
      <c r="B1132" s="97" t="s">
        <v>1226</v>
      </c>
      <c r="C1132" s="12" t="s">
        <v>336</v>
      </c>
      <c r="D1132" s="12" t="s">
        <v>23</v>
      </c>
      <c r="E1132" s="12" t="s">
        <v>371</v>
      </c>
      <c r="F1132" s="92">
        <v>3813</v>
      </c>
    </row>
    <row r="1133" spans="1:6" ht="31.5">
      <c r="A1133" s="46" t="s">
        <v>1241</v>
      </c>
      <c r="B1133" s="97" t="s">
        <v>1227</v>
      </c>
      <c r="C1133" s="12"/>
      <c r="D1133" s="12"/>
      <c r="E1133" s="12"/>
      <c r="F1133" s="92">
        <f>F1134</f>
        <v>11020</v>
      </c>
    </row>
    <row r="1134" spans="1:6" ht="47.25">
      <c r="A1134" s="46" t="s">
        <v>1242</v>
      </c>
      <c r="B1134" s="97" t="s">
        <v>1228</v>
      </c>
      <c r="C1134" s="12" t="s">
        <v>17</v>
      </c>
      <c r="D1134" s="12" t="s">
        <v>23</v>
      </c>
      <c r="E1134" s="12" t="s">
        <v>371</v>
      </c>
      <c r="F1134" s="92">
        <v>11020</v>
      </c>
    </row>
    <row r="1135" spans="1:6" ht="31.5">
      <c r="A1135" s="46" t="s">
        <v>1243</v>
      </c>
      <c r="B1135" s="97" t="s">
        <v>1229</v>
      </c>
      <c r="C1135" s="12"/>
      <c r="D1135" s="12"/>
      <c r="E1135" s="12"/>
      <c r="F1135" s="92">
        <f>F1136</f>
        <v>19450</v>
      </c>
    </row>
    <row r="1136" spans="1:6" ht="47.25">
      <c r="A1136" s="46" t="s">
        <v>1244</v>
      </c>
      <c r="B1136" s="97" t="s">
        <v>1230</v>
      </c>
      <c r="C1136" s="12" t="s">
        <v>17</v>
      </c>
      <c r="D1136" s="12" t="s">
        <v>23</v>
      </c>
      <c r="E1136" s="12" t="s">
        <v>371</v>
      </c>
      <c r="F1136" s="92">
        <v>19450</v>
      </c>
    </row>
    <row r="1137" spans="1:6" ht="40.5" customHeight="1">
      <c r="A1137" s="48" t="s">
        <v>1246</v>
      </c>
      <c r="B1137" s="63" t="s">
        <v>1245</v>
      </c>
      <c r="C1137" s="14"/>
      <c r="D1137" s="14"/>
      <c r="E1137" s="14"/>
      <c r="F1137" s="73">
        <f>F1138+F1140</f>
        <v>25675</v>
      </c>
    </row>
    <row r="1138" spans="1:6" ht="36.75" customHeight="1">
      <c r="A1138" s="32" t="s">
        <v>1249</v>
      </c>
      <c r="B1138" s="97" t="s">
        <v>1247</v>
      </c>
      <c r="C1138" s="12"/>
      <c r="D1138" s="12"/>
      <c r="E1138" s="12"/>
      <c r="F1138" s="92">
        <f>F1139</f>
        <v>5800</v>
      </c>
    </row>
    <row r="1139" spans="1:6" ht="60" customHeight="1">
      <c r="A1139" s="32" t="s">
        <v>1250</v>
      </c>
      <c r="B1139" s="97" t="s">
        <v>1248</v>
      </c>
      <c r="C1139" s="12" t="s">
        <v>17</v>
      </c>
      <c r="D1139" s="12" t="s">
        <v>23</v>
      </c>
      <c r="E1139" s="12" t="s">
        <v>371</v>
      </c>
      <c r="F1139" s="92">
        <v>5800</v>
      </c>
    </row>
    <row r="1140" spans="1:6" ht="43.5" customHeight="1">
      <c r="A1140" s="46" t="s">
        <v>90</v>
      </c>
      <c r="B1140" s="97" t="s">
        <v>1251</v>
      </c>
      <c r="C1140" s="12"/>
      <c r="D1140" s="12"/>
      <c r="E1140" s="12"/>
      <c r="F1140" s="92" t="str">
        <f>F1141</f>
        <v>19875</v>
      </c>
    </row>
    <row r="1141" spans="1:6" ht="28.5" customHeight="1">
      <c r="A1141" s="160" t="s">
        <v>387</v>
      </c>
      <c r="B1141" s="217" t="s">
        <v>1252</v>
      </c>
      <c r="C1141" s="12" t="s">
        <v>336</v>
      </c>
      <c r="D1141" s="12" t="s">
        <v>23</v>
      </c>
      <c r="E1141" s="12" t="s">
        <v>371</v>
      </c>
      <c r="F1141" s="95" t="s">
        <v>1253</v>
      </c>
    </row>
    <row r="1142" spans="1:6" ht="102" customHeight="1" hidden="1">
      <c r="A1142" s="182"/>
      <c r="B1142" s="218"/>
      <c r="C1142" s="110"/>
      <c r="D1142" s="110"/>
      <c r="E1142" s="110"/>
      <c r="F1142" s="111"/>
    </row>
    <row r="1143" spans="1:6" ht="38.25" customHeight="1">
      <c r="A1143" s="33" t="s">
        <v>27</v>
      </c>
      <c r="B1143" s="64" t="s">
        <v>1254</v>
      </c>
      <c r="C1143" s="5"/>
      <c r="D1143" s="5"/>
      <c r="E1143" s="2"/>
      <c r="F1143" s="70">
        <f>F1144+F1149+F1170+F1174+F1178+F1191+F1203</f>
        <v>2162968</v>
      </c>
    </row>
    <row r="1144" spans="1:6" ht="50.25" customHeight="1">
      <c r="A1144" s="31" t="s">
        <v>1050</v>
      </c>
      <c r="B1144" s="107" t="s">
        <v>1049</v>
      </c>
      <c r="C1144" s="3"/>
      <c r="D1144" s="6"/>
      <c r="E1144" s="6"/>
      <c r="F1144" s="92">
        <f>F1145+F1147</f>
        <v>3281</v>
      </c>
    </row>
    <row r="1145" spans="1:6" ht="31.5">
      <c r="A1145" s="45" t="s">
        <v>1051</v>
      </c>
      <c r="B1145" s="107" t="s">
        <v>1052</v>
      </c>
      <c r="C1145" s="3"/>
      <c r="D1145" s="6"/>
      <c r="E1145" s="6"/>
      <c r="F1145" s="92">
        <f>F1146</f>
        <v>2781</v>
      </c>
    </row>
    <row r="1146" spans="1:6" ht="78.75">
      <c r="A1146" s="45" t="s">
        <v>1399</v>
      </c>
      <c r="B1146" s="107" t="s">
        <v>1053</v>
      </c>
      <c r="C1146" s="3">
        <v>200</v>
      </c>
      <c r="D1146" s="6" t="s">
        <v>20</v>
      </c>
      <c r="E1146" s="6" t="s">
        <v>152</v>
      </c>
      <c r="F1146" s="92">
        <v>2781</v>
      </c>
    </row>
    <row r="1147" spans="1:6" ht="15.75">
      <c r="A1147" s="45" t="s">
        <v>950</v>
      </c>
      <c r="B1147" s="107" t="s">
        <v>1255</v>
      </c>
      <c r="C1147" s="3"/>
      <c r="D1147" s="6"/>
      <c r="E1147" s="6"/>
      <c r="F1147" s="92">
        <f>F1148</f>
        <v>500</v>
      </c>
    </row>
    <row r="1148" spans="1:6" ht="35.25" customHeight="1">
      <c r="A1148" s="45" t="s">
        <v>673</v>
      </c>
      <c r="B1148" s="107" t="s">
        <v>1256</v>
      </c>
      <c r="C1148" s="3">
        <v>200</v>
      </c>
      <c r="D1148" s="6" t="s">
        <v>20</v>
      </c>
      <c r="E1148" s="6" t="s">
        <v>9</v>
      </c>
      <c r="F1148" s="92">
        <v>500</v>
      </c>
    </row>
    <row r="1149" spans="1:6" ht="20.25" customHeight="1">
      <c r="A1149" s="33" t="s">
        <v>1055</v>
      </c>
      <c r="B1149" s="106" t="s">
        <v>1054</v>
      </c>
      <c r="C1149" s="2"/>
      <c r="D1149" s="5"/>
      <c r="E1149" s="5"/>
      <c r="F1149" s="70">
        <f>F1150+F1156+F1162+F1164</f>
        <v>1920575</v>
      </c>
    </row>
    <row r="1150" spans="1:6" ht="31.5">
      <c r="A1150" s="45" t="s">
        <v>1056</v>
      </c>
      <c r="B1150" s="107" t="s">
        <v>1057</v>
      </c>
      <c r="C1150" s="6"/>
      <c r="D1150" s="6"/>
      <c r="E1150" s="6"/>
      <c r="F1150" s="92">
        <f>F1151+F1152+F1153+F1154+F1155</f>
        <v>1746536</v>
      </c>
    </row>
    <row r="1151" spans="1:6" ht="63">
      <c r="A1151" s="45" t="s">
        <v>1335</v>
      </c>
      <c r="B1151" s="107" t="s">
        <v>1058</v>
      </c>
      <c r="C1151" s="3" t="s">
        <v>336</v>
      </c>
      <c r="D1151" s="6" t="s">
        <v>20</v>
      </c>
      <c r="E1151" s="6" t="s">
        <v>15</v>
      </c>
      <c r="F1151" s="92">
        <v>7981</v>
      </c>
    </row>
    <row r="1152" spans="1:6" ht="63">
      <c r="A1152" s="45" t="s">
        <v>1335</v>
      </c>
      <c r="B1152" s="107" t="s">
        <v>1058</v>
      </c>
      <c r="C1152" s="3">
        <v>600</v>
      </c>
      <c r="D1152" s="6" t="s">
        <v>20</v>
      </c>
      <c r="E1152" s="6" t="s">
        <v>23</v>
      </c>
      <c r="F1152" s="92">
        <v>1493084</v>
      </c>
    </row>
    <row r="1153" spans="1:6" ht="63">
      <c r="A1153" s="45" t="s">
        <v>1335</v>
      </c>
      <c r="B1153" s="107" t="s">
        <v>1058</v>
      </c>
      <c r="C1153" s="3">
        <v>600</v>
      </c>
      <c r="D1153" s="6" t="s">
        <v>20</v>
      </c>
      <c r="E1153" s="6" t="s">
        <v>152</v>
      </c>
      <c r="F1153" s="92">
        <v>12309</v>
      </c>
    </row>
    <row r="1154" spans="1:6" ht="63">
      <c r="A1154" s="45" t="s">
        <v>1335</v>
      </c>
      <c r="B1154" s="107" t="s">
        <v>1058</v>
      </c>
      <c r="C1154" s="3">
        <v>600</v>
      </c>
      <c r="D1154" s="6" t="s">
        <v>20</v>
      </c>
      <c r="E1154" s="6" t="s">
        <v>138</v>
      </c>
      <c r="F1154" s="92">
        <v>227732</v>
      </c>
    </row>
    <row r="1155" spans="1:6" ht="63">
      <c r="A1155" s="45" t="s">
        <v>1335</v>
      </c>
      <c r="B1155" s="107" t="s">
        <v>1058</v>
      </c>
      <c r="C1155" s="3">
        <v>600</v>
      </c>
      <c r="D1155" s="6" t="s">
        <v>20</v>
      </c>
      <c r="E1155" s="6" t="s">
        <v>9</v>
      </c>
      <c r="F1155" s="92">
        <v>5430</v>
      </c>
    </row>
    <row r="1156" spans="1:6" ht="20.25" customHeight="1">
      <c r="A1156" s="45" t="s">
        <v>1016</v>
      </c>
      <c r="B1156" s="107" t="s">
        <v>1059</v>
      </c>
      <c r="C1156" s="3"/>
      <c r="D1156" s="6"/>
      <c r="E1156" s="6"/>
      <c r="F1156" s="92">
        <f>F1157+F1158+F1159+F1160</f>
        <v>150713</v>
      </c>
    </row>
    <row r="1157" spans="1:6" ht="31.5">
      <c r="A1157" s="45" t="s">
        <v>1060</v>
      </c>
      <c r="B1157" s="107" t="s">
        <v>1061</v>
      </c>
      <c r="C1157" s="3" t="s">
        <v>699</v>
      </c>
      <c r="D1157" s="6" t="s">
        <v>20</v>
      </c>
      <c r="E1157" s="6" t="s">
        <v>23</v>
      </c>
      <c r="F1157" s="92">
        <v>47164</v>
      </c>
    </row>
    <row r="1158" spans="1:6" ht="31.5">
      <c r="A1158" s="45" t="s">
        <v>1060</v>
      </c>
      <c r="B1158" s="107" t="s">
        <v>1061</v>
      </c>
      <c r="C1158" s="3" t="s">
        <v>699</v>
      </c>
      <c r="D1158" s="6" t="s">
        <v>20</v>
      </c>
      <c r="E1158" s="6" t="s">
        <v>138</v>
      </c>
      <c r="F1158" s="92">
        <v>1315</v>
      </c>
    </row>
    <row r="1159" spans="1:6" ht="15.75">
      <c r="A1159" s="45" t="s">
        <v>1062</v>
      </c>
      <c r="B1159" s="107" t="s">
        <v>1063</v>
      </c>
      <c r="C1159" s="6">
        <v>300</v>
      </c>
      <c r="D1159" s="6" t="s">
        <v>20</v>
      </c>
      <c r="E1159" s="6" t="s">
        <v>23</v>
      </c>
      <c r="F1159" s="92">
        <v>82444</v>
      </c>
    </row>
    <row r="1160" spans="1:6" ht="15.75">
      <c r="A1160" s="45" t="s">
        <v>1062</v>
      </c>
      <c r="B1160" s="107" t="s">
        <v>1063</v>
      </c>
      <c r="C1160" s="3">
        <v>300</v>
      </c>
      <c r="D1160" s="6" t="s">
        <v>20</v>
      </c>
      <c r="E1160" s="6" t="s">
        <v>138</v>
      </c>
      <c r="F1160" s="92">
        <v>19790</v>
      </c>
    </row>
    <row r="1161" spans="1:6" ht="110.25" hidden="1">
      <c r="A1161" s="45" t="s">
        <v>1064</v>
      </c>
      <c r="B1161" s="107" t="s">
        <v>1065</v>
      </c>
      <c r="C1161" s="3">
        <v>300</v>
      </c>
      <c r="D1161" s="6" t="s">
        <v>20</v>
      </c>
      <c r="E1161" s="6" t="s">
        <v>23</v>
      </c>
      <c r="F1161" s="92"/>
    </row>
    <row r="1162" spans="1:6" ht="21.75" customHeight="1">
      <c r="A1162" s="45" t="s">
        <v>1020</v>
      </c>
      <c r="B1162" s="107" t="s">
        <v>1066</v>
      </c>
      <c r="C1162" s="3"/>
      <c r="D1162" s="6"/>
      <c r="E1162" s="6"/>
      <c r="F1162" s="92">
        <f>F1163</f>
        <v>3179</v>
      </c>
    </row>
    <row r="1163" spans="1:6" ht="63">
      <c r="A1163" s="45" t="s">
        <v>1067</v>
      </c>
      <c r="B1163" s="107" t="s">
        <v>1068</v>
      </c>
      <c r="C1163" s="3">
        <v>300</v>
      </c>
      <c r="D1163" s="6" t="s">
        <v>20</v>
      </c>
      <c r="E1163" s="6" t="s">
        <v>23</v>
      </c>
      <c r="F1163" s="92">
        <v>3179</v>
      </c>
    </row>
    <row r="1164" spans="1:6" ht="31.5">
      <c r="A1164" s="45" t="s">
        <v>1069</v>
      </c>
      <c r="B1164" s="107" t="s">
        <v>1070</v>
      </c>
      <c r="C1164" s="3"/>
      <c r="D1164" s="6"/>
      <c r="E1164" s="6"/>
      <c r="F1164" s="92">
        <f>F1166+F1167</f>
        <v>20147</v>
      </c>
    </row>
    <row r="1165" spans="1:6" ht="73.5" customHeight="1" hidden="1">
      <c r="A1165" s="45" t="s">
        <v>1400</v>
      </c>
      <c r="B1165" s="107" t="s">
        <v>1071</v>
      </c>
      <c r="C1165" s="3">
        <v>200</v>
      </c>
      <c r="D1165" s="6" t="s">
        <v>20</v>
      </c>
      <c r="E1165" s="6" t="s">
        <v>23</v>
      </c>
      <c r="F1165" s="92"/>
    </row>
    <row r="1166" spans="1:6" ht="73.5" customHeight="1">
      <c r="A1166" s="45" t="s">
        <v>1401</v>
      </c>
      <c r="B1166" s="107" t="s">
        <v>1072</v>
      </c>
      <c r="C1166" s="3">
        <v>200</v>
      </c>
      <c r="D1166" s="6" t="s">
        <v>20</v>
      </c>
      <c r="E1166" s="6" t="s">
        <v>23</v>
      </c>
      <c r="F1166" s="92">
        <v>15415</v>
      </c>
    </row>
    <row r="1167" spans="1:6" ht="73.5" customHeight="1">
      <c r="A1167" s="45" t="s">
        <v>1336</v>
      </c>
      <c r="B1167" s="107" t="s">
        <v>1072</v>
      </c>
      <c r="C1167" s="3">
        <v>600</v>
      </c>
      <c r="D1167" s="6" t="s">
        <v>20</v>
      </c>
      <c r="E1167" s="6" t="s">
        <v>9</v>
      </c>
      <c r="F1167" s="92">
        <v>4732</v>
      </c>
    </row>
    <row r="1168" spans="1:6" ht="73.5" customHeight="1" hidden="1">
      <c r="A1168" s="45"/>
      <c r="B1168" s="107"/>
      <c r="C1168" s="3"/>
      <c r="D1168" s="6"/>
      <c r="E1168" s="6"/>
      <c r="F1168" s="92"/>
    </row>
    <row r="1169" spans="1:6" ht="73.5" customHeight="1" hidden="1">
      <c r="A1169" s="135"/>
      <c r="B1169" s="107"/>
      <c r="C1169" s="3"/>
      <c r="D1169" s="6"/>
      <c r="E1169" s="6"/>
      <c r="F1169" s="92"/>
    </row>
    <row r="1170" spans="1:6" ht="15.75">
      <c r="A1170" s="51" t="s">
        <v>1074</v>
      </c>
      <c r="B1170" s="106" t="s">
        <v>1073</v>
      </c>
      <c r="C1170" s="2"/>
      <c r="D1170" s="5"/>
      <c r="E1170" s="5"/>
      <c r="F1170" s="70">
        <f>F1171</f>
        <v>16877</v>
      </c>
    </row>
    <row r="1171" spans="1:6" ht="20.25" customHeight="1">
      <c r="A1171" s="45" t="s">
        <v>1075</v>
      </c>
      <c r="B1171" s="107" t="s">
        <v>1076</v>
      </c>
      <c r="C1171" s="3"/>
      <c r="D1171" s="6"/>
      <c r="E1171" s="6"/>
      <c r="F1171" s="92">
        <f>F1172+F1173</f>
        <v>16877</v>
      </c>
    </row>
    <row r="1172" spans="1:6" ht="20.25" customHeight="1">
      <c r="A1172" s="45" t="s">
        <v>1062</v>
      </c>
      <c r="B1172" s="107" t="s">
        <v>1077</v>
      </c>
      <c r="C1172" s="3">
        <v>300</v>
      </c>
      <c r="D1172" s="6" t="s">
        <v>20</v>
      </c>
      <c r="E1172" s="6" t="s">
        <v>237</v>
      </c>
      <c r="F1172" s="92">
        <v>10877</v>
      </c>
    </row>
    <row r="1173" spans="1:6" ht="31.5">
      <c r="A1173" s="45" t="s">
        <v>1367</v>
      </c>
      <c r="B1173" s="107" t="s">
        <v>1078</v>
      </c>
      <c r="C1173" s="3">
        <v>200</v>
      </c>
      <c r="D1173" s="6" t="s">
        <v>20</v>
      </c>
      <c r="E1173" s="6" t="s">
        <v>237</v>
      </c>
      <c r="F1173" s="92">
        <v>6000</v>
      </c>
    </row>
    <row r="1174" spans="1:6" ht="36.75" customHeight="1">
      <c r="A1174" s="51" t="s">
        <v>1080</v>
      </c>
      <c r="B1174" s="106" t="s">
        <v>1079</v>
      </c>
      <c r="C1174" s="2"/>
      <c r="D1174" s="5"/>
      <c r="E1174" s="5"/>
      <c r="F1174" s="70">
        <f>F1175</f>
        <v>1000</v>
      </c>
    </row>
    <row r="1175" spans="1:6" ht="36.75" customHeight="1">
      <c r="A1175" s="45" t="s">
        <v>1081</v>
      </c>
      <c r="B1175" s="107" t="s">
        <v>1082</v>
      </c>
      <c r="C1175" s="2"/>
      <c r="D1175" s="5"/>
      <c r="E1175" s="5"/>
      <c r="F1175" s="92">
        <f>F1177</f>
        <v>1000</v>
      </c>
    </row>
    <row r="1176" spans="1:6" ht="47.25" hidden="1">
      <c r="A1176" s="45" t="s">
        <v>1402</v>
      </c>
      <c r="B1176" s="107" t="s">
        <v>1083</v>
      </c>
      <c r="C1176" s="3">
        <v>200</v>
      </c>
      <c r="D1176" s="6" t="s">
        <v>20</v>
      </c>
      <c r="E1176" s="6" t="s">
        <v>152</v>
      </c>
      <c r="F1176" s="92"/>
    </row>
    <row r="1177" spans="1:6" ht="63">
      <c r="A1177" s="135" t="s">
        <v>1403</v>
      </c>
      <c r="B1177" s="107" t="s">
        <v>1084</v>
      </c>
      <c r="C1177" s="3">
        <v>200</v>
      </c>
      <c r="D1177" s="6" t="s">
        <v>20</v>
      </c>
      <c r="E1177" s="6" t="s">
        <v>152</v>
      </c>
      <c r="F1177" s="92">
        <v>1000</v>
      </c>
    </row>
    <row r="1178" spans="1:6" ht="25.5" customHeight="1">
      <c r="A1178" s="62" t="s">
        <v>331</v>
      </c>
      <c r="B1178" s="64" t="s">
        <v>332</v>
      </c>
      <c r="C1178" s="5"/>
      <c r="D1178" s="5"/>
      <c r="E1178" s="2"/>
      <c r="F1178" s="70">
        <f>F1179+F1184</f>
        <v>101978</v>
      </c>
    </row>
    <row r="1179" spans="1:6" ht="33" customHeight="1">
      <c r="A1179" s="161" t="s">
        <v>339</v>
      </c>
      <c r="B1179" s="162" t="s">
        <v>333</v>
      </c>
      <c r="C1179" s="163"/>
      <c r="D1179" s="163"/>
      <c r="E1179" s="163"/>
      <c r="F1179" s="164">
        <f>F1180+F1181+F1183+F1182</f>
        <v>67221</v>
      </c>
    </row>
    <row r="1180" spans="1:6" ht="47.25" customHeight="1">
      <c r="A1180" s="161" t="s">
        <v>334</v>
      </c>
      <c r="B1180" s="162" t="s">
        <v>335</v>
      </c>
      <c r="C1180" s="163" t="s">
        <v>336</v>
      </c>
      <c r="D1180" s="163" t="s">
        <v>20</v>
      </c>
      <c r="E1180" s="163" t="s">
        <v>20</v>
      </c>
      <c r="F1180" s="164">
        <v>47497</v>
      </c>
    </row>
    <row r="1181" spans="1:6" ht="35.25" customHeight="1">
      <c r="A1181" s="161" t="s">
        <v>673</v>
      </c>
      <c r="B1181" s="162" t="s">
        <v>337</v>
      </c>
      <c r="C1181" s="163" t="s">
        <v>17</v>
      </c>
      <c r="D1181" s="163" t="s">
        <v>20</v>
      </c>
      <c r="E1181" s="163" t="s">
        <v>20</v>
      </c>
      <c r="F1181" s="164">
        <v>15991</v>
      </c>
    </row>
    <row r="1182" spans="1:6" ht="35.25" customHeight="1">
      <c r="A1182" s="161" t="s">
        <v>1404</v>
      </c>
      <c r="B1182" s="162" t="s">
        <v>337</v>
      </c>
      <c r="C1182" s="163">
        <v>200</v>
      </c>
      <c r="D1182" s="163" t="s">
        <v>20</v>
      </c>
      <c r="E1182" s="163" t="s">
        <v>9</v>
      </c>
      <c r="F1182" s="164">
        <v>358</v>
      </c>
    </row>
    <row r="1183" spans="1:6" ht="33.75" customHeight="1">
      <c r="A1183" s="161" t="s">
        <v>338</v>
      </c>
      <c r="B1183" s="162" t="s">
        <v>337</v>
      </c>
      <c r="C1183" s="163" t="s">
        <v>336</v>
      </c>
      <c r="D1183" s="163" t="s">
        <v>20</v>
      </c>
      <c r="E1183" s="163" t="s">
        <v>20</v>
      </c>
      <c r="F1183" s="164">
        <v>3375</v>
      </c>
    </row>
    <row r="1184" spans="1:6" ht="39.75" customHeight="1">
      <c r="A1184" s="161" t="s">
        <v>344</v>
      </c>
      <c r="B1184" s="162" t="s">
        <v>340</v>
      </c>
      <c r="C1184" s="163"/>
      <c r="D1184" s="163"/>
      <c r="E1184" s="163"/>
      <c r="F1184" s="164">
        <f>F1185+F1187+F1186</f>
        <v>34757</v>
      </c>
    </row>
    <row r="1185" spans="1:6" ht="50.25" customHeight="1">
      <c r="A1185" s="161" t="s">
        <v>341</v>
      </c>
      <c r="B1185" s="162" t="s">
        <v>342</v>
      </c>
      <c r="C1185" s="163" t="s">
        <v>336</v>
      </c>
      <c r="D1185" s="163" t="s">
        <v>20</v>
      </c>
      <c r="E1185" s="163" t="s">
        <v>20</v>
      </c>
      <c r="F1185" s="164">
        <v>29132</v>
      </c>
    </row>
    <row r="1186" spans="1:6" ht="48" customHeight="1">
      <c r="A1186" s="161" t="s">
        <v>341</v>
      </c>
      <c r="B1186" s="162" t="s">
        <v>342</v>
      </c>
      <c r="C1186" s="163" t="s">
        <v>336</v>
      </c>
      <c r="D1186" s="163" t="s">
        <v>237</v>
      </c>
      <c r="E1186" s="163" t="s">
        <v>21</v>
      </c>
      <c r="F1186" s="164">
        <v>5125</v>
      </c>
    </row>
    <row r="1187" spans="1:6" ht="36" customHeight="1">
      <c r="A1187" s="161" t="s">
        <v>338</v>
      </c>
      <c r="B1187" s="162" t="s">
        <v>343</v>
      </c>
      <c r="C1187" s="163" t="s">
        <v>336</v>
      </c>
      <c r="D1187" s="163" t="s">
        <v>20</v>
      </c>
      <c r="E1187" s="163" t="s">
        <v>20</v>
      </c>
      <c r="F1187" s="164">
        <v>500</v>
      </c>
    </row>
    <row r="1188" spans="1:6" ht="69.75" customHeight="1" hidden="1">
      <c r="A1188" s="34"/>
      <c r="B1188" s="65"/>
      <c r="C1188" s="6"/>
      <c r="D1188" s="6"/>
      <c r="E1188" s="6"/>
      <c r="F1188" s="92"/>
    </row>
    <row r="1189" spans="1:6" ht="69" customHeight="1" hidden="1">
      <c r="A1189" s="34"/>
      <c r="B1189" s="65"/>
      <c r="C1189" s="6"/>
      <c r="D1189" s="6"/>
      <c r="E1189" s="6"/>
      <c r="F1189" s="92"/>
    </row>
    <row r="1190" spans="1:6" ht="15.75" hidden="1">
      <c r="A1190" s="34"/>
      <c r="B1190" s="65"/>
      <c r="C1190" s="6"/>
      <c r="D1190" s="6"/>
      <c r="E1190" s="6"/>
      <c r="F1190" s="92"/>
    </row>
    <row r="1191" spans="1:6" ht="33" customHeight="1">
      <c r="A1191" s="48" t="s">
        <v>228</v>
      </c>
      <c r="B1191" s="63" t="s">
        <v>1257</v>
      </c>
      <c r="C1191" s="14"/>
      <c r="D1191" s="14"/>
      <c r="E1191" s="14"/>
      <c r="F1191" s="73">
        <f>F1192+F1199+F1201</f>
        <v>118777</v>
      </c>
    </row>
    <row r="1192" spans="1:6" ht="31.5">
      <c r="A1192" s="32" t="s">
        <v>81</v>
      </c>
      <c r="B1192" s="97" t="s">
        <v>1258</v>
      </c>
      <c r="C1192" s="12"/>
      <c r="D1192" s="12"/>
      <c r="E1192" s="12"/>
      <c r="F1192" s="92">
        <f>F1193+F1194+F1195+F1196+F1197+F1198</f>
        <v>83503</v>
      </c>
    </row>
    <row r="1193" spans="1:6" ht="78.75">
      <c r="A1193" s="32" t="s">
        <v>83</v>
      </c>
      <c r="B1193" s="97" t="s">
        <v>1259</v>
      </c>
      <c r="C1193" s="12" t="s">
        <v>598</v>
      </c>
      <c r="D1193" s="12" t="s">
        <v>21</v>
      </c>
      <c r="E1193" s="12" t="s">
        <v>23</v>
      </c>
      <c r="F1193" s="92">
        <v>60021</v>
      </c>
    </row>
    <row r="1194" spans="1:6" ht="47.25">
      <c r="A1194" s="32" t="s">
        <v>1101</v>
      </c>
      <c r="B1194" s="97" t="s">
        <v>1259</v>
      </c>
      <c r="C1194" s="12" t="s">
        <v>17</v>
      </c>
      <c r="D1194" s="12" t="s">
        <v>21</v>
      </c>
      <c r="E1194" s="12" t="s">
        <v>23</v>
      </c>
      <c r="F1194" s="92">
        <v>11812</v>
      </c>
    </row>
    <row r="1195" spans="1:6" ht="31.5">
      <c r="A1195" s="32" t="s">
        <v>85</v>
      </c>
      <c r="B1195" s="97" t="s">
        <v>1259</v>
      </c>
      <c r="C1195" s="12" t="s">
        <v>494</v>
      </c>
      <c r="D1195" s="12" t="s">
        <v>21</v>
      </c>
      <c r="E1195" s="12" t="s">
        <v>23</v>
      </c>
      <c r="F1195" s="92">
        <v>770</v>
      </c>
    </row>
    <row r="1196" spans="1:6" ht="87.75" customHeight="1">
      <c r="A1196" s="32" t="s">
        <v>83</v>
      </c>
      <c r="B1196" s="97" t="s">
        <v>1259</v>
      </c>
      <c r="C1196" s="12" t="s">
        <v>598</v>
      </c>
      <c r="D1196" s="12" t="s">
        <v>20</v>
      </c>
      <c r="E1196" s="12" t="s">
        <v>20</v>
      </c>
      <c r="F1196" s="92">
        <v>10111</v>
      </c>
    </row>
    <row r="1197" spans="1:6" ht="47.25">
      <c r="A1197" s="32" t="s">
        <v>1101</v>
      </c>
      <c r="B1197" s="97" t="s">
        <v>1259</v>
      </c>
      <c r="C1197" s="12" t="s">
        <v>17</v>
      </c>
      <c r="D1197" s="12" t="s">
        <v>20</v>
      </c>
      <c r="E1197" s="12" t="s">
        <v>20</v>
      </c>
      <c r="F1197" s="92">
        <v>777</v>
      </c>
    </row>
    <row r="1198" spans="1:6" ht="31.5">
      <c r="A1198" s="32" t="s">
        <v>85</v>
      </c>
      <c r="B1198" s="97" t="s">
        <v>1259</v>
      </c>
      <c r="C1198" s="12" t="s">
        <v>494</v>
      </c>
      <c r="D1198" s="12" t="s">
        <v>20</v>
      </c>
      <c r="E1198" s="12" t="s">
        <v>20</v>
      </c>
      <c r="F1198" s="92">
        <v>12</v>
      </c>
    </row>
    <row r="1199" spans="1:6" ht="31.5">
      <c r="A1199" s="34" t="s">
        <v>90</v>
      </c>
      <c r="B1199" s="97" t="s">
        <v>1260</v>
      </c>
      <c r="C1199" s="6"/>
      <c r="D1199" s="6"/>
      <c r="E1199" s="6"/>
      <c r="F1199" s="92">
        <f>F1200</f>
        <v>33500</v>
      </c>
    </row>
    <row r="1200" spans="1:6" ht="47.25">
      <c r="A1200" s="183" t="s">
        <v>387</v>
      </c>
      <c r="B1200" s="97" t="s">
        <v>1261</v>
      </c>
      <c r="C1200" s="6" t="s">
        <v>336</v>
      </c>
      <c r="D1200" s="6" t="s">
        <v>21</v>
      </c>
      <c r="E1200" s="6" t="s">
        <v>23</v>
      </c>
      <c r="F1200" s="92">
        <v>33500</v>
      </c>
    </row>
    <row r="1201" spans="1:6" ht="31.5">
      <c r="A1201" s="183" t="s">
        <v>1108</v>
      </c>
      <c r="B1201" s="97" t="s">
        <v>1262</v>
      </c>
      <c r="C1201" s="6"/>
      <c r="D1201" s="6"/>
      <c r="E1201" s="6"/>
      <c r="F1201" s="92">
        <f>F1202</f>
        <v>1774</v>
      </c>
    </row>
    <row r="1202" spans="1:6" ht="78.75">
      <c r="A1202" s="183" t="s">
        <v>1103</v>
      </c>
      <c r="B1202" s="97" t="s">
        <v>1263</v>
      </c>
      <c r="C1202" s="6" t="s">
        <v>598</v>
      </c>
      <c r="D1202" s="6" t="s">
        <v>21</v>
      </c>
      <c r="E1202" s="6" t="s">
        <v>23</v>
      </c>
      <c r="F1202" s="92">
        <v>1774</v>
      </c>
    </row>
    <row r="1203" spans="1:6" ht="19.5" customHeight="1">
      <c r="A1203" s="53" t="s">
        <v>1086</v>
      </c>
      <c r="B1203" s="64" t="s">
        <v>1085</v>
      </c>
      <c r="C1203" s="5"/>
      <c r="D1203" s="5"/>
      <c r="E1203" s="5"/>
      <c r="F1203" s="70">
        <f>F1205</f>
        <v>480</v>
      </c>
    </row>
    <row r="1204" spans="1:6" ht="31.5">
      <c r="A1204" s="34" t="s">
        <v>1087</v>
      </c>
      <c r="B1204" s="65" t="s">
        <v>1088</v>
      </c>
      <c r="C1204" s="5"/>
      <c r="D1204" s="5"/>
      <c r="E1204" s="5"/>
      <c r="F1204" s="92">
        <f>F1205</f>
        <v>480</v>
      </c>
    </row>
    <row r="1205" spans="1:6" ht="47.25">
      <c r="A1205" s="135" t="s">
        <v>1405</v>
      </c>
      <c r="B1205" s="65" t="s">
        <v>1089</v>
      </c>
      <c r="C1205" s="6">
        <v>200</v>
      </c>
      <c r="D1205" s="6" t="s">
        <v>20</v>
      </c>
      <c r="E1205" s="6" t="s">
        <v>152</v>
      </c>
      <c r="F1205" s="92">
        <v>480</v>
      </c>
    </row>
    <row r="1206" spans="1:6" ht="21.75" customHeight="1">
      <c r="A1206" s="48" t="s">
        <v>491</v>
      </c>
      <c r="B1206" s="63" t="s">
        <v>95</v>
      </c>
      <c r="C1206" s="14"/>
      <c r="D1206" s="14"/>
      <c r="E1206" s="14"/>
      <c r="F1206" s="73">
        <f>F1207</f>
        <v>10601308</v>
      </c>
    </row>
    <row r="1207" spans="1:6" ht="22.5" customHeight="1">
      <c r="A1207" s="48" t="s">
        <v>492</v>
      </c>
      <c r="B1207" s="63" t="s">
        <v>96</v>
      </c>
      <c r="C1207" s="14"/>
      <c r="D1207" s="14"/>
      <c r="E1207" s="14"/>
      <c r="F1207" s="73">
        <f>SUM(F1208:F1291)</f>
        <v>10601308</v>
      </c>
    </row>
    <row r="1208" spans="1:6" ht="78.75">
      <c r="A1208" s="43" t="s">
        <v>1265</v>
      </c>
      <c r="B1208" s="112" t="s">
        <v>1264</v>
      </c>
      <c r="C1208" s="13" t="s">
        <v>598</v>
      </c>
      <c r="D1208" s="13" t="s">
        <v>21</v>
      </c>
      <c r="E1208" s="13" t="s">
        <v>15</v>
      </c>
      <c r="F1208" s="92">
        <v>2189</v>
      </c>
    </row>
    <row r="1209" spans="1:6" ht="72.75" customHeight="1" hidden="1">
      <c r="A1209" s="43"/>
      <c r="B1209" s="112"/>
      <c r="C1209" s="13"/>
      <c r="D1209" s="13"/>
      <c r="E1209" s="13"/>
      <c r="F1209" s="92"/>
    </row>
    <row r="1210" spans="1:6" ht="63">
      <c r="A1210" s="125" t="s">
        <v>1406</v>
      </c>
      <c r="B1210" s="112" t="s">
        <v>637</v>
      </c>
      <c r="C1210" s="13" t="s">
        <v>17</v>
      </c>
      <c r="D1210" s="13" t="s">
        <v>15</v>
      </c>
      <c r="E1210" s="13" t="s">
        <v>23</v>
      </c>
      <c r="F1210" s="92">
        <v>205</v>
      </c>
    </row>
    <row r="1211" spans="1:6" ht="47.25">
      <c r="A1211" s="99" t="s">
        <v>1353</v>
      </c>
      <c r="B1211" s="112" t="s">
        <v>638</v>
      </c>
      <c r="C1211" s="13" t="s">
        <v>17</v>
      </c>
      <c r="D1211" s="13" t="s">
        <v>18</v>
      </c>
      <c r="E1211" s="13" t="s">
        <v>9</v>
      </c>
      <c r="F1211" s="92">
        <v>638</v>
      </c>
    </row>
    <row r="1212" spans="1:6" ht="80.25" customHeight="1">
      <c r="A1212" s="45" t="s">
        <v>1407</v>
      </c>
      <c r="B1212" s="137" t="s">
        <v>587</v>
      </c>
      <c r="C1212" s="13" t="s">
        <v>17</v>
      </c>
      <c r="D1212" s="13" t="s">
        <v>21</v>
      </c>
      <c r="E1212" s="13" t="s">
        <v>583</v>
      </c>
      <c r="F1212" s="92">
        <v>12500</v>
      </c>
    </row>
    <row r="1213" spans="1:6" ht="66.75" customHeight="1">
      <c r="A1213" s="85" t="s">
        <v>586</v>
      </c>
      <c r="B1213" s="137" t="s">
        <v>585</v>
      </c>
      <c r="C1213" s="13" t="s">
        <v>584</v>
      </c>
      <c r="D1213" s="13" t="s">
        <v>583</v>
      </c>
      <c r="E1213" s="13" t="s">
        <v>21</v>
      </c>
      <c r="F1213" s="92">
        <v>3076008</v>
      </c>
    </row>
    <row r="1214" spans="1:6" ht="75.75" customHeight="1">
      <c r="A1214" s="54" t="s">
        <v>1103</v>
      </c>
      <c r="B1214" s="137" t="s">
        <v>1266</v>
      </c>
      <c r="C1214" s="13" t="s">
        <v>598</v>
      </c>
      <c r="D1214" s="13" t="s">
        <v>21</v>
      </c>
      <c r="E1214" s="13" t="s">
        <v>23</v>
      </c>
      <c r="F1214" s="92">
        <v>3289</v>
      </c>
    </row>
    <row r="1215" spans="1:6" ht="87" customHeight="1">
      <c r="A1215" s="54" t="s">
        <v>1268</v>
      </c>
      <c r="B1215" s="137" t="s">
        <v>1267</v>
      </c>
      <c r="C1215" s="13" t="s">
        <v>598</v>
      </c>
      <c r="D1215" s="13" t="s">
        <v>21</v>
      </c>
      <c r="E1215" s="13" t="s">
        <v>23</v>
      </c>
      <c r="F1215" s="92">
        <v>1315</v>
      </c>
    </row>
    <row r="1216" spans="1:6" ht="47.25">
      <c r="A1216" s="54" t="s">
        <v>1269</v>
      </c>
      <c r="B1216" s="137" t="s">
        <v>1267</v>
      </c>
      <c r="C1216" s="13" t="s">
        <v>17</v>
      </c>
      <c r="D1216" s="13" t="s">
        <v>21</v>
      </c>
      <c r="E1216" s="13" t="s">
        <v>23</v>
      </c>
      <c r="F1216" s="92">
        <v>395</v>
      </c>
    </row>
    <row r="1217" spans="1:6" ht="94.5">
      <c r="A1217" s="54" t="s">
        <v>1271</v>
      </c>
      <c r="B1217" s="137" t="s">
        <v>1270</v>
      </c>
      <c r="C1217" s="13" t="s">
        <v>598</v>
      </c>
      <c r="D1217" s="13" t="s">
        <v>21</v>
      </c>
      <c r="E1217" s="13" t="s">
        <v>18</v>
      </c>
      <c r="F1217" s="92">
        <v>5631</v>
      </c>
    </row>
    <row r="1218" spans="1:6" ht="78.75">
      <c r="A1218" s="54" t="s">
        <v>92</v>
      </c>
      <c r="B1218" s="137" t="s">
        <v>1272</v>
      </c>
      <c r="C1218" s="13" t="s">
        <v>598</v>
      </c>
      <c r="D1218" s="13" t="s">
        <v>21</v>
      </c>
      <c r="E1218" s="13" t="s">
        <v>23</v>
      </c>
      <c r="F1218" s="92">
        <v>6599</v>
      </c>
    </row>
    <row r="1219" spans="1:6" ht="78.75">
      <c r="A1219" s="54" t="s">
        <v>92</v>
      </c>
      <c r="B1219" s="137" t="s">
        <v>1272</v>
      </c>
      <c r="C1219" s="13" t="s">
        <v>598</v>
      </c>
      <c r="D1219" s="13" t="s">
        <v>21</v>
      </c>
      <c r="E1219" s="13" t="s">
        <v>583</v>
      </c>
      <c r="F1219" s="92">
        <v>21760</v>
      </c>
    </row>
    <row r="1220" spans="1:6" ht="47.25">
      <c r="A1220" s="54" t="s">
        <v>894</v>
      </c>
      <c r="B1220" s="137" t="s">
        <v>1272</v>
      </c>
      <c r="C1220" s="13" t="s">
        <v>17</v>
      </c>
      <c r="D1220" s="13" t="s">
        <v>21</v>
      </c>
      <c r="E1220" s="13" t="s">
        <v>583</v>
      </c>
      <c r="F1220" s="92">
        <v>6998</v>
      </c>
    </row>
    <row r="1221" spans="1:6" ht="31.5">
      <c r="A1221" s="54" t="s">
        <v>94</v>
      </c>
      <c r="B1221" s="137" t="s">
        <v>1272</v>
      </c>
      <c r="C1221" s="13" t="s">
        <v>494</v>
      </c>
      <c r="D1221" s="13" t="s">
        <v>21</v>
      </c>
      <c r="E1221" s="13" t="s">
        <v>583</v>
      </c>
      <c r="F1221" s="92">
        <v>42</v>
      </c>
    </row>
    <row r="1222" spans="1:6" ht="78.75">
      <c r="A1222" s="54" t="s">
        <v>92</v>
      </c>
      <c r="B1222" s="137" t="s">
        <v>1272</v>
      </c>
      <c r="C1222" s="13" t="s">
        <v>598</v>
      </c>
      <c r="D1222" s="13" t="s">
        <v>23</v>
      </c>
      <c r="E1222" s="13" t="s">
        <v>371</v>
      </c>
      <c r="F1222" s="92">
        <v>68364</v>
      </c>
    </row>
    <row r="1223" spans="1:6" ht="47.25">
      <c r="A1223" s="54" t="s">
        <v>894</v>
      </c>
      <c r="B1223" s="137" t="s">
        <v>1272</v>
      </c>
      <c r="C1223" s="13" t="s">
        <v>17</v>
      </c>
      <c r="D1223" s="13" t="s">
        <v>23</v>
      </c>
      <c r="E1223" s="13" t="s">
        <v>371</v>
      </c>
      <c r="F1223" s="92">
        <v>50992</v>
      </c>
    </row>
    <row r="1224" spans="1:6" ht="31.5">
      <c r="A1224" s="54" t="s">
        <v>94</v>
      </c>
      <c r="B1224" s="137" t="s">
        <v>1272</v>
      </c>
      <c r="C1224" s="13" t="s">
        <v>494</v>
      </c>
      <c r="D1224" s="13" t="s">
        <v>23</v>
      </c>
      <c r="E1224" s="13" t="s">
        <v>371</v>
      </c>
      <c r="F1224" s="92">
        <v>7049</v>
      </c>
    </row>
    <row r="1225" spans="1:6" ht="94.5">
      <c r="A1225" s="54" t="s">
        <v>1276</v>
      </c>
      <c r="B1225" s="137" t="s">
        <v>1273</v>
      </c>
      <c r="C1225" s="13" t="s">
        <v>598</v>
      </c>
      <c r="D1225" s="13" t="s">
        <v>21</v>
      </c>
      <c r="E1225" s="13" t="s">
        <v>583</v>
      </c>
      <c r="F1225" s="92">
        <v>5026</v>
      </c>
    </row>
    <row r="1226" spans="1:6" ht="78.75">
      <c r="A1226" s="54" t="s">
        <v>1277</v>
      </c>
      <c r="B1226" s="137" t="s">
        <v>1274</v>
      </c>
      <c r="C1226" s="13" t="s">
        <v>598</v>
      </c>
      <c r="D1226" s="13" t="s">
        <v>21</v>
      </c>
      <c r="E1226" s="13" t="s">
        <v>20</v>
      </c>
      <c r="F1226" s="92">
        <v>3662</v>
      </c>
    </row>
    <row r="1227" spans="1:6" ht="94.5">
      <c r="A1227" s="54" t="s">
        <v>1278</v>
      </c>
      <c r="B1227" s="137" t="s">
        <v>1275</v>
      </c>
      <c r="C1227" s="13" t="s">
        <v>598</v>
      </c>
      <c r="D1227" s="13" t="s">
        <v>21</v>
      </c>
      <c r="E1227" s="13" t="s">
        <v>138</v>
      </c>
      <c r="F1227" s="92">
        <v>3640</v>
      </c>
    </row>
    <row r="1228" spans="1:6" ht="33" customHeight="1">
      <c r="A1228" s="85" t="s">
        <v>1297</v>
      </c>
      <c r="B1228" s="112" t="s">
        <v>1296</v>
      </c>
      <c r="C1228" s="13" t="s">
        <v>494</v>
      </c>
      <c r="D1228" s="13" t="s">
        <v>23</v>
      </c>
      <c r="E1228" s="13" t="s">
        <v>21</v>
      </c>
      <c r="F1228" s="92">
        <v>1300000</v>
      </c>
    </row>
    <row r="1229" spans="1:6" ht="37.5" customHeight="1">
      <c r="A1229" s="125" t="s">
        <v>1298</v>
      </c>
      <c r="B1229" s="137" t="s">
        <v>1295</v>
      </c>
      <c r="C1229" s="13" t="s">
        <v>494</v>
      </c>
      <c r="D1229" s="13" t="s">
        <v>21</v>
      </c>
      <c r="E1229" s="13" t="s">
        <v>238</v>
      </c>
      <c r="F1229" s="92">
        <f>200000+1147007-1921-6928+7383-2000</f>
        <v>1343541</v>
      </c>
    </row>
    <row r="1230" spans="1:6" ht="31.5">
      <c r="A1230" s="85" t="s">
        <v>636</v>
      </c>
      <c r="B1230" s="112" t="s">
        <v>635</v>
      </c>
      <c r="C1230" s="13" t="s">
        <v>142</v>
      </c>
      <c r="D1230" s="13" t="s">
        <v>15</v>
      </c>
      <c r="E1230" s="13" t="s">
        <v>18</v>
      </c>
      <c r="F1230" s="92">
        <v>27794</v>
      </c>
    </row>
    <row r="1231" spans="1:6" ht="47.25">
      <c r="A1231" s="125" t="s">
        <v>634</v>
      </c>
      <c r="B1231" s="137" t="s">
        <v>633</v>
      </c>
      <c r="C1231" s="13" t="s">
        <v>142</v>
      </c>
      <c r="D1231" s="13" t="s">
        <v>21</v>
      </c>
      <c r="E1231" s="13" t="s">
        <v>152</v>
      </c>
      <c r="F1231" s="92">
        <v>681</v>
      </c>
    </row>
    <row r="1232" spans="1:6" ht="63" customHeight="1">
      <c r="A1232" s="31" t="s">
        <v>438</v>
      </c>
      <c r="B1232" s="97" t="s">
        <v>437</v>
      </c>
      <c r="C1232" s="13" t="s">
        <v>494</v>
      </c>
      <c r="D1232" s="13" t="s">
        <v>152</v>
      </c>
      <c r="E1232" s="13" t="s">
        <v>15</v>
      </c>
      <c r="F1232" s="92">
        <v>3419</v>
      </c>
    </row>
    <row r="1233" spans="1:6" ht="45" customHeight="1">
      <c r="A1233" s="45" t="s">
        <v>1408</v>
      </c>
      <c r="B1233" s="97" t="s">
        <v>493</v>
      </c>
      <c r="C1233" s="13" t="s">
        <v>17</v>
      </c>
      <c r="D1233" s="13" t="s">
        <v>23</v>
      </c>
      <c r="E1233" s="13" t="s">
        <v>371</v>
      </c>
      <c r="F1233" s="92">
        <v>17160</v>
      </c>
    </row>
    <row r="1234" spans="1:6" ht="36.75" customHeight="1">
      <c r="A1234" s="45" t="s">
        <v>495</v>
      </c>
      <c r="B1234" s="97" t="s">
        <v>493</v>
      </c>
      <c r="C1234" s="13" t="s">
        <v>494</v>
      </c>
      <c r="D1234" s="13" t="s">
        <v>23</v>
      </c>
      <c r="E1234" s="13" t="s">
        <v>371</v>
      </c>
      <c r="F1234" s="92">
        <v>34968</v>
      </c>
    </row>
    <row r="1235" spans="1:6" ht="31.5">
      <c r="A1235" s="31" t="s">
        <v>98</v>
      </c>
      <c r="B1235" s="97" t="s">
        <v>97</v>
      </c>
      <c r="C1235" s="13" t="s">
        <v>494</v>
      </c>
      <c r="D1235" s="13" t="s">
        <v>23</v>
      </c>
      <c r="E1235" s="13" t="s">
        <v>371</v>
      </c>
      <c r="F1235" s="92">
        <v>525882</v>
      </c>
    </row>
    <row r="1236" spans="1:6" ht="39" customHeight="1">
      <c r="A1236" s="31" t="s">
        <v>1288</v>
      </c>
      <c r="B1236" s="97" t="s">
        <v>1285</v>
      </c>
      <c r="C1236" s="13" t="s">
        <v>142</v>
      </c>
      <c r="D1236" s="13" t="s">
        <v>3</v>
      </c>
      <c r="E1236" s="13" t="s">
        <v>21</v>
      </c>
      <c r="F1236" s="92">
        <f>2858660-7383+2000</f>
        <v>2853277</v>
      </c>
    </row>
    <row r="1237" spans="1:6" ht="63">
      <c r="A1237" s="31" t="s">
        <v>1287</v>
      </c>
      <c r="B1237" s="97" t="s">
        <v>1286</v>
      </c>
      <c r="C1237" s="13" t="s">
        <v>142</v>
      </c>
      <c r="D1237" s="13" t="s">
        <v>3</v>
      </c>
      <c r="E1237" s="13" t="s">
        <v>18</v>
      </c>
      <c r="F1237" s="92">
        <v>690533</v>
      </c>
    </row>
    <row r="1238" spans="1:6" ht="91.5" customHeight="1">
      <c r="A1238" s="54" t="s">
        <v>83</v>
      </c>
      <c r="B1238" s="112" t="s">
        <v>1279</v>
      </c>
      <c r="C1238" s="13" t="s">
        <v>598</v>
      </c>
      <c r="D1238" s="13" t="s">
        <v>21</v>
      </c>
      <c r="E1238" s="13" t="s">
        <v>18</v>
      </c>
      <c r="F1238" s="92">
        <v>37671</v>
      </c>
    </row>
    <row r="1239" spans="1:6" ht="53.25" customHeight="1">
      <c r="A1239" s="54" t="s">
        <v>1101</v>
      </c>
      <c r="B1239" s="112" t="s">
        <v>1279</v>
      </c>
      <c r="C1239" s="13" t="s">
        <v>17</v>
      </c>
      <c r="D1239" s="13" t="s">
        <v>21</v>
      </c>
      <c r="E1239" s="13" t="s">
        <v>18</v>
      </c>
      <c r="F1239" s="92">
        <v>45114</v>
      </c>
    </row>
    <row r="1240" spans="1:6" ht="37.5" customHeight="1">
      <c r="A1240" s="43" t="s">
        <v>85</v>
      </c>
      <c r="B1240" s="112" t="s">
        <v>1279</v>
      </c>
      <c r="C1240" s="13" t="s">
        <v>494</v>
      </c>
      <c r="D1240" s="13" t="s">
        <v>21</v>
      </c>
      <c r="E1240" s="13" t="s">
        <v>18</v>
      </c>
      <c r="F1240" s="92">
        <v>40</v>
      </c>
    </row>
    <row r="1241" spans="1:6" ht="87.75" customHeight="1">
      <c r="A1241" s="43" t="s">
        <v>83</v>
      </c>
      <c r="B1241" s="112" t="s">
        <v>1279</v>
      </c>
      <c r="C1241" s="13" t="s">
        <v>598</v>
      </c>
      <c r="D1241" s="13" t="s">
        <v>21</v>
      </c>
      <c r="E1241" s="13" t="s">
        <v>23</v>
      </c>
      <c r="F1241" s="92">
        <v>246215</v>
      </c>
    </row>
    <row r="1242" spans="1:6" ht="47.25">
      <c r="A1242" s="43" t="s">
        <v>1101</v>
      </c>
      <c r="B1242" s="112" t="s">
        <v>1279</v>
      </c>
      <c r="C1242" s="13" t="s">
        <v>17</v>
      </c>
      <c r="D1242" s="13" t="s">
        <v>21</v>
      </c>
      <c r="E1242" s="13" t="s">
        <v>23</v>
      </c>
      <c r="F1242" s="92">
        <f>30000+106795</f>
        <v>136795</v>
      </c>
    </row>
    <row r="1243" spans="1:6" ht="31.5">
      <c r="A1243" s="85" t="s">
        <v>85</v>
      </c>
      <c r="B1243" s="112" t="s">
        <v>1279</v>
      </c>
      <c r="C1243" s="13" t="s">
        <v>494</v>
      </c>
      <c r="D1243" s="13" t="s">
        <v>21</v>
      </c>
      <c r="E1243" s="13" t="s">
        <v>23</v>
      </c>
      <c r="F1243" s="92">
        <v>4144</v>
      </c>
    </row>
    <row r="1244" spans="1:6" ht="78.75">
      <c r="A1244" s="43" t="s">
        <v>83</v>
      </c>
      <c r="B1244" s="112" t="s">
        <v>1279</v>
      </c>
      <c r="C1244" s="13" t="s">
        <v>598</v>
      </c>
      <c r="D1244" s="13" t="s">
        <v>21</v>
      </c>
      <c r="E1244" s="13" t="s">
        <v>138</v>
      </c>
      <c r="F1244" s="92">
        <v>16972</v>
      </c>
    </row>
    <row r="1245" spans="1:6" ht="47.25">
      <c r="A1245" s="43" t="s">
        <v>1101</v>
      </c>
      <c r="B1245" s="112" t="s">
        <v>1279</v>
      </c>
      <c r="C1245" s="13" t="s">
        <v>17</v>
      </c>
      <c r="D1245" s="13" t="s">
        <v>21</v>
      </c>
      <c r="E1245" s="13" t="s">
        <v>138</v>
      </c>
      <c r="F1245" s="92">
        <v>3437</v>
      </c>
    </row>
    <row r="1246" spans="1:6" ht="31.5">
      <c r="A1246" s="43" t="s">
        <v>85</v>
      </c>
      <c r="B1246" s="112" t="s">
        <v>1279</v>
      </c>
      <c r="C1246" s="13" t="s">
        <v>494</v>
      </c>
      <c r="D1246" s="13" t="s">
        <v>21</v>
      </c>
      <c r="E1246" s="13" t="s">
        <v>138</v>
      </c>
      <c r="F1246" s="92">
        <v>47</v>
      </c>
    </row>
    <row r="1247" spans="1:6" ht="78.75">
      <c r="A1247" s="43" t="s">
        <v>83</v>
      </c>
      <c r="B1247" s="112" t="s">
        <v>1279</v>
      </c>
      <c r="C1247" s="13" t="s">
        <v>598</v>
      </c>
      <c r="D1247" s="13" t="s">
        <v>21</v>
      </c>
      <c r="E1247" s="13" t="s">
        <v>20</v>
      </c>
      <c r="F1247" s="92">
        <v>14592</v>
      </c>
    </row>
    <row r="1248" spans="1:6" ht="47.25">
      <c r="A1248" s="43" t="s">
        <v>1101</v>
      </c>
      <c r="B1248" s="112" t="s">
        <v>1279</v>
      </c>
      <c r="C1248" s="13" t="s">
        <v>17</v>
      </c>
      <c r="D1248" s="13" t="s">
        <v>21</v>
      </c>
      <c r="E1248" s="13" t="s">
        <v>20</v>
      </c>
      <c r="F1248" s="92">
        <v>1766</v>
      </c>
    </row>
    <row r="1249" spans="1:6" ht="31.5">
      <c r="A1249" s="43" t="s">
        <v>85</v>
      </c>
      <c r="B1249" s="112" t="s">
        <v>1279</v>
      </c>
      <c r="C1249" s="13" t="s">
        <v>494</v>
      </c>
      <c r="D1249" s="13" t="s">
        <v>21</v>
      </c>
      <c r="E1249" s="13" t="s">
        <v>20</v>
      </c>
      <c r="F1249" s="92">
        <v>23</v>
      </c>
    </row>
    <row r="1250" spans="1:6" ht="78.75">
      <c r="A1250" s="43" t="s">
        <v>83</v>
      </c>
      <c r="B1250" s="112" t="s">
        <v>1279</v>
      </c>
      <c r="C1250" s="13" t="s">
        <v>598</v>
      </c>
      <c r="D1250" s="13" t="s">
        <v>21</v>
      </c>
      <c r="E1250" s="13" t="s">
        <v>583</v>
      </c>
      <c r="F1250" s="92">
        <v>4919</v>
      </c>
    </row>
    <row r="1251" spans="1:6" ht="47.25">
      <c r="A1251" s="43" t="s">
        <v>1101</v>
      </c>
      <c r="B1251" s="112" t="s">
        <v>1279</v>
      </c>
      <c r="C1251" s="13" t="s">
        <v>17</v>
      </c>
      <c r="D1251" s="13" t="s">
        <v>21</v>
      </c>
      <c r="E1251" s="13" t="s">
        <v>583</v>
      </c>
      <c r="F1251" s="92">
        <v>346</v>
      </c>
    </row>
    <row r="1252" spans="1:6" ht="31.5">
      <c r="A1252" s="43" t="s">
        <v>85</v>
      </c>
      <c r="B1252" s="112" t="s">
        <v>1279</v>
      </c>
      <c r="C1252" s="13" t="s">
        <v>494</v>
      </c>
      <c r="D1252" s="13" t="s">
        <v>21</v>
      </c>
      <c r="E1252" s="13" t="s">
        <v>583</v>
      </c>
      <c r="F1252" s="92">
        <v>589</v>
      </c>
    </row>
    <row r="1253" spans="1:6" ht="78.75">
      <c r="A1253" s="43" t="s">
        <v>83</v>
      </c>
      <c r="B1253" s="112" t="s">
        <v>1279</v>
      </c>
      <c r="C1253" s="13" t="s">
        <v>598</v>
      </c>
      <c r="D1253" s="13" t="s">
        <v>23</v>
      </c>
      <c r="E1253" s="13" t="s">
        <v>371</v>
      </c>
      <c r="F1253" s="92">
        <v>13641</v>
      </c>
    </row>
    <row r="1254" spans="1:6" ht="47.25">
      <c r="A1254" s="43" t="s">
        <v>1101</v>
      </c>
      <c r="B1254" s="112" t="s">
        <v>1279</v>
      </c>
      <c r="C1254" s="13" t="s">
        <v>17</v>
      </c>
      <c r="D1254" s="13" t="s">
        <v>23</v>
      </c>
      <c r="E1254" s="13" t="s">
        <v>371</v>
      </c>
      <c r="F1254" s="92">
        <v>1408</v>
      </c>
    </row>
    <row r="1255" spans="1:6" ht="31.5">
      <c r="A1255" s="43" t="s">
        <v>85</v>
      </c>
      <c r="B1255" s="112" t="s">
        <v>1279</v>
      </c>
      <c r="C1255" s="13" t="s">
        <v>494</v>
      </c>
      <c r="D1255" s="13" t="s">
        <v>23</v>
      </c>
      <c r="E1255" s="13" t="s">
        <v>371</v>
      </c>
      <c r="F1255" s="92">
        <v>32</v>
      </c>
    </row>
    <row r="1256" spans="1:6" ht="105" customHeight="1" hidden="1">
      <c r="A1256" s="43"/>
      <c r="B1256" s="112"/>
      <c r="C1256" s="13"/>
      <c r="D1256" s="13"/>
      <c r="E1256" s="13"/>
      <c r="F1256" s="84"/>
    </row>
    <row r="1257" spans="1:6" ht="96.75" customHeight="1" hidden="1">
      <c r="A1257" s="50"/>
      <c r="B1257" s="112"/>
      <c r="C1257" s="13"/>
      <c r="D1257" s="13"/>
      <c r="E1257" s="13"/>
      <c r="F1257" s="84"/>
    </row>
    <row r="1258" spans="1:6" ht="125.25" customHeight="1" hidden="1">
      <c r="A1258" s="43"/>
      <c r="B1258" s="112"/>
      <c r="C1258" s="13"/>
      <c r="D1258" s="13"/>
      <c r="E1258" s="13"/>
      <c r="F1258" s="84"/>
    </row>
    <row r="1259" spans="1:6" ht="71.25" customHeight="1" hidden="1">
      <c r="A1259" s="55"/>
      <c r="B1259" s="117"/>
      <c r="C1259" s="19"/>
      <c r="D1259" s="19"/>
      <c r="E1259" s="19"/>
      <c r="F1259" s="84"/>
    </row>
    <row r="1260" spans="1:6" ht="73.5" customHeight="1" hidden="1">
      <c r="A1260" s="44"/>
      <c r="B1260" s="115"/>
      <c r="C1260" s="28"/>
      <c r="D1260" s="11"/>
      <c r="E1260" s="11"/>
      <c r="F1260" s="84"/>
    </row>
    <row r="1261" spans="1:6" ht="75" customHeight="1" hidden="1">
      <c r="A1261" s="43"/>
      <c r="B1261" s="112"/>
      <c r="C1261" s="13"/>
      <c r="D1261" s="13"/>
      <c r="E1261" s="13"/>
      <c r="F1261" s="84"/>
    </row>
    <row r="1262" spans="1:6" ht="15.75" hidden="1">
      <c r="A1262" s="43"/>
      <c r="B1262" s="112"/>
      <c r="C1262" s="13"/>
      <c r="D1262" s="13"/>
      <c r="E1262" s="13"/>
      <c r="F1262" s="84"/>
    </row>
    <row r="1263" spans="1:6" ht="70.5" customHeight="1" hidden="1">
      <c r="A1263" s="43"/>
      <c r="B1263" s="112"/>
      <c r="C1263" s="13"/>
      <c r="D1263" s="13"/>
      <c r="E1263" s="13"/>
      <c r="F1263" s="84"/>
    </row>
    <row r="1264" spans="1:6" ht="70.5" customHeight="1" hidden="1">
      <c r="A1264" s="43"/>
      <c r="B1264" s="112"/>
      <c r="C1264" s="13"/>
      <c r="D1264" s="13"/>
      <c r="E1264" s="13"/>
      <c r="F1264" s="84"/>
    </row>
    <row r="1265" spans="1:6" ht="70.5" customHeight="1" hidden="1">
      <c r="A1265" s="43"/>
      <c r="B1265" s="112"/>
      <c r="C1265" s="13"/>
      <c r="D1265" s="13"/>
      <c r="E1265" s="13"/>
      <c r="F1265" s="84"/>
    </row>
    <row r="1266" spans="1:6" ht="70.5" customHeight="1" hidden="1">
      <c r="A1266" s="43"/>
      <c r="B1266" s="112"/>
      <c r="C1266" s="13"/>
      <c r="D1266" s="13"/>
      <c r="E1266" s="13"/>
      <c r="F1266" s="84"/>
    </row>
    <row r="1267" spans="1:6" ht="70.5" customHeight="1" hidden="1">
      <c r="A1267" s="43"/>
      <c r="B1267" s="112"/>
      <c r="C1267" s="13"/>
      <c r="D1267" s="13"/>
      <c r="E1267" s="13"/>
      <c r="F1267" s="84"/>
    </row>
    <row r="1268" spans="1:6" ht="70.5" customHeight="1" hidden="1">
      <c r="A1268" s="43"/>
      <c r="B1268" s="112"/>
      <c r="C1268" s="13"/>
      <c r="D1268" s="13"/>
      <c r="E1268" s="13"/>
      <c r="F1268" s="84"/>
    </row>
    <row r="1269" spans="1:6" ht="70.5" customHeight="1" hidden="1">
      <c r="A1269" s="43"/>
      <c r="B1269" s="112"/>
      <c r="C1269" s="13"/>
      <c r="D1269" s="13"/>
      <c r="E1269" s="13"/>
      <c r="F1269" s="84"/>
    </row>
    <row r="1270" spans="1:6" ht="60" customHeight="1" hidden="1">
      <c r="A1270" s="43"/>
      <c r="B1270" s="112"/>
      <c r="C1270" s="13"/>
      <c r="D1270" s="13"/>
      <c r="E1270" s="13"/>
      <c r="F1270" s="84"/>
    </row>
    <row r="1271" spans="1:6" ht="15.75" hidden="1">
      <c r="A1271" s="43"/>
      <c r="B1271" s="112"/>
      <c r="C1271" s="13"/>
      <c r="D1271" s="13"/>
      <c r="E1271" s="13"/>
      <c r="F1271" s="84"/>
    </row>
    <row r="1272" spans="1:6" ht="15.75" hidden="1">
      <c r="A1272" s="43"/>
      <c r="B1272" s="112"/>
      <c r="C1272" s="13"/>
      <c r="D1272" s="13"/>
      <c r="E1272" s="13"/>
      <c r="F1272" s="84"/>
    </row>
    <row r="1273" spans="1:6" ht="15.75" hidden="1">
      <c r="A1273" s="43"/>
      <c r="B1273" s="112"/>
      <c r="C1273" s="13"/>
      <c r="D1273" s="13"/>
      <c r="E1273" s="13"/>
      <c r="F1273" s="84"/>
    </row>
    <row r="1274" spans="1:6" ht="66" customHeight="1" hidden="1">
      <c r="A1274" s="43"/>
      <c r="B1274" s="112"/>
      <c r="C1274" s="13"/>
      <c r="D1274" s="13"/>
      <c r="E1274" s="13"/>
      <c r="F1274" s="84"/>
    </row>
    <row r="1275" spans="1:6" ht="79.5" customHeight="1" hidden="1">
      <c r="A1275" s="55"/>
      <c r="B1275" s="117"/>
      <c r="C1275" s="19"/>
      <c r="D1275" s="19"/>
      <c r="E1275" s="19"/>
      <c r="F1275" s="84"/>
    </row>
    <row r="1276" spans="1:6" ht="15.75" hidden="1">
      <c r="A1276" s="44"/>
      <c r="B1276" s="115"/>
      <c r="C1276" s="28"/>
      <c r="D1276" s="11"/>
      <c r="E1276" s="11"/>
      <c r="F1276" s="84"/>
    </row>
    <row r="1277" spans="1:6" ht="116.25" customHeight="1" hidden="1">
      <c r="A1277" s="54"/>
      <c r="B1277" s="112"/>
      <c r="C1277" s="13"/>
      <c r="D1277" s="13"/>
      <c r="E1277" s="13"/>
      <c r="F1277" s="84"/>
    </row>
    <row r="1278" spans="1:6" ht="80.25" customHeight="1" hidden="1">
      <c r="A1278" s="54"/>
      <c r="B1278" s="112"/>
      <c r="C1278" s="13"/>
      <c r="D1278" s="13"/>
      <c r="E1278" s="13"/>
      <c r="F1278" s="84"/>
    </row>
    <row r="1279" spans="1:6" ht="15.75" hidden="1">
      <c r="A1279" s="43"/>
      <c r="B1279" s="112"/>
      <c r="C1279" s="13"/>
      <c r="D1279" s="13"/>
      <c r="E1279" s="13"/>
      <c r="F1279" s="84"/>
    </row>
    <row r="1280" spans="1:6" ht="88.5" customHeight="1" hidden="1">
      <c r="A1280" s="43"/>
      <c r="B1280" s="112"/>
      <c r="C1280" s="13"/>
      <c r="D1280" s="13"/>
      <c r="E1280" s="13"/>
      <c r="F1280" s="84"/>
    </row>
    <row r="1281" spans="1:6" ht="98.25" customHeight="1" hidden="1">
      <c r="A1281" s="169"/>
      <c r="B1281" s="112"/>
      <c r="C1281" s="13"/>
      <c r="D1281" s="13"/>
      <c r="E1281" s="13"/>
      <c r="F1281" s="84"/>
    </row>
    <row r="1282" spans="1:6" ht="59.25" customHeight="1" hidden="1">
      <c r="A1282" s="50"/>
      <c r="B1282" s="116"/>
      <c r="C1282" s="17"/>
      <c r="D1282" s="21"/>
      <c r="E1282" s="21"/>
      <c r="F1282" s="84"/>
    </row>
    <row r="1283" spans="1:6" ht="74.25" customHeight="1" hidden="1">
      <c r="A1283" s="45"/>
      <c r="B1283" s="105"/>
      <c r="C1283" s="20"/>
      <c r="D1283" s="21"/>
      <c r="E1283" s="21"/>
      <c r="F1283" s="84"/>
    </row>
    <row r="1284" spans="1:6" ht="50.25" customHeight="1" hidden="1">
      <c r="A1284" s="45"/>
      <c r="B1284" s="105"/>
      <c r="C1284" s="17"/>
      <c r="D1284" s="21"/>
      <c r="E1284" s="21"/>
      <c r="F1284" s="84"/>
    </row>
    <row r="1285" spans="1:6" ht="60.75" customHeight="1" hidden="1">
      <c r="A1285" s="31"/>
      <c r="B1285" s="116"/>
      <c r="C1285" s="17"/>
      <c r="D1285" s="18"/>
      <c r="E1285" s="18"/>
      <c r="F1285" s="84"/>
    </row>
    <row r="1286" spans="1:6" ht="72.75" customHeight="1" hidden="1">
      <c r="A1286" s="31"/>
      <c r="B1286" s="116"/>
      <c r="C1286" s="17"/>
      <c r="D1286" s="18"/>
      <c r="E1286" s="18"/>
      <c r="F1286" s="84"/>
    </row>
    <row r="1287" spans="1:6" ht="91.5" customHeight="1" hidden="1">
      <c r="A1287" s="31"/>
      <c r="B1287" s="116"/>
      <c r="C1287" s="17"/>
      <c r="D1287" s="18"/>
      <c r="E1287" s="18"/>
      <c r="F1287" s="84"/>
    </row>
    <row r="1288" spans="1:6" ht="84.75" customHeight="1" hidden="1">
      <c r="A1288" s="46"/>
      <c r="B1288" s="116"/>
      <c r="C1288" s="17"/>
      <c r="D1288" s="18"/>
      <c r="E1288" s="18"/>
      <c r="F1288" s="84"/>
    </row>
    <row r="1289" spans="1:6" ht="84" customHeight="1" hidden="1">
      <c r="A1289" s="46"/>
      <c r="B1289" s="116"/>
      <c r="C1289" s="17"/>
      <c r="D1289" s="18"/>
      <c r="E1289" s="18"/>
      <c r="F1289" s="84"/>
    </row>
    <row r="1290" spans="1:6" ht="80.25" customHeight="1" hidden="1">
      <c r="A1290" s="46"/>
      <c r="B1290" s="116"/>
      <c r="C1290" s="17"/>
      <c r="D1290" s="18"/>
      <c r="E1290" s="18"/>
      <c r="F1290" s="84"/>
    </row>
    <row r="1291" spans="1:6" ht="16.5" hidden="1">
      <c r="A1291" s="36"/>
      <c r="B1291" s="116"/>
      <c r="C1291" s="17"/>
      <c r="D1291" s="21"/>
      <c r="E1291" s="21"/>
      <c r="F1291" s="84"/>
    </row>
    <row r="1292" spans="1:6" ht="16.5" hidden="1">
      <c r="A1292" s="42"/>
      <c r="B1292" s="65"/>
      <c r="C1292" s="6"/>
      <c r="D1292" s="6"/>
      <c r="E1292" s="6"/>
      <c r="F1292" s="92"/>
    </row>
    <row r="1293" spans="1:6" ht="15.75" hidden="1">
      <c r="A1293" s="46"/>
      <c r="B1293" s="116"/>
      <c r="C1293" s="17"/>
      <c r="D1293" s="18"/>
      <c r="E1293" s="18"/>
      <c r="F1293" s="92"/>
    </row>
    <row r="1294" spans="1:6" ht="15.75" hidden="1">
      <c r="A1294" s="46"/>
      <c r="B1294" s="116"/>
      <c r="C1294" s="17"/>
      <c r="D1294" s="18"/>
      <c r="E1294" s="18"/>
      <c r="F1294" s="92"/>
    </row>
    <row r="1295" spans="1:6" ht="15.75" hidden="1">
      <c r="A1295" s="46"/>
      <c r="B1295" s="116"/>
      <c r="C1295" s="17"/>
      <c r="D1295" s="18"/>
      <c r="E1295" s="18"/>
      <c r="F1295" s="92"/>
    </row>
    <row r="1296" spans="1:6" ht="15.75" hidden="1">
      <c r="A1296" s="46"/>
      <c r="B1296" s="116"/>
      <c r="C1296" s="17"/>
      <c r="D1296" s="18"/>
      <c r="E1296" s="18"/>
      <c r="F1296" s="92"/>
    </row>
    <row r="1297" spans="1:6" ht="24.75" customHeight="1">
      <c r="A1297" s="35" t="s">
        <v>19</v>
      </c>
      <c r="B1297" s="64"/>
      <c r="C1297" s="5"/>
      <c r="D1297" s="5"/>
      <c r="E1297" s="2"/>
      <c r="F1297" s="70">
        <f>F12+F92+F405+F595+F662+F706+F732+F773+F902+F1036+F1143+F253+F1089+F1119+F1206+F846</f>
        <v>59174773.9</v>
      </c>
    </row>
    <row r="1298" spans="1:5" ht="16.5">
      <c r="A1298" s="128"/>
      <c r="B1298" s="114"/>
      <c r="C1298" s="187"/>
      <c r="D1298" s="187"/>
      <c r="E1298" s="219"/>
    </row>
    <row r="1299" spans="1:4" ht="16.5">
      <c r="A1299" s="128"/>
      <c r="C1299" s="188"/>
      <c r="D1299" s="188"/>
    </row>
    <row r="1300" spans="1:4" ht="16.5">
      <c r="A1300" s="128"/>
      <c r="C1300" s="188"/>
      <c r="D1300" s="188"/>
    </row>
    <row r="1301" spans="1:4" ht="16.5">
      <c r="A1301" s="128"/>
      <c r="C1301" s="188"/>
      <c r="D1301" s="188"/>
    </row>
    <row r="1302" spans="1:4" ht="16.5">
      <c r="A1302" s="128"/>
      <c r="C1302" s="188"/>
      <c r="D1302" s="188"/>
    </row>
    <row r="1303" spans="1:4" ht="16.5">
      <c r="A1303" s="128"/>
      <c r="C1303" s="188"/>
      <c r="D1303" s="188"/>
    </row>
    <row r="1304" spans="1:4" ht="16.5">
      <c r="A1304" s="128"/>
      <c r="C1304" s="188"/>
      <c r="D1304" s="188"/>
    </row>
    <row r="1305" spans="1:4" ht="16.5">
      <c r="A1305" s="128"/>
      <c r="C1305" s="188"/>
      <c r="D1305" s="188"/>
    </row>
    <row r="1306" spans="1:4" ht="16.5">
      <c r="A1306" s="128"/>
      <c r="C1306" s="188"/>
      <c r="D1306" s="188"/>
    </row>
    <row r="1307" spans="1:4" ht="16.5">
      <c r="A1307" s="128"/>
      <c r="C1307" s="188"/>
      <c r="D1307" s="188"/>
    </row>
    <row r="1308" spans="1:4" ht="16.5">
      <c r="A1308" s="128"/>
      <c r="C1308" s="188"/>
      <c r="D1308" s="188"/>
    </row>
    <row r="1309" spans="1:4" ht="16.5">
      <c r="A1309" s="128"/>
      <c r="C1309" s="188"/>
      <c r="D1309" s="188"/>
    </row>
    <row r="1310" spans="1:4" ht="16.5">
      <c r="A1310" s="128"/>
      <c r="C1310" s="188"/>
      <c r="D1310" s="188"/>
    </row>
    <row r="1311" spans="1:4" ht="12.75">
      <c r="A1311" s="129"/>
      <c r="C1311" s="188"/>
      <c r="D1311" s="188"/>
    </row>
    <row r="1312" spans="1:4" ht="12.75">
      <c r="A1312" s="129"/>
      <c r="C1312" s="188"/>
      <c r="D1312" s="188"/>
    </row>
    <row r="1313" spans="1:4" ht="12.75">
      <c r="A1313" s="129"/>
      <c r="C1313" s="188"/>
      <c r="D1313" s="188"/>
    </row>
    <row r="1314" spans="1:4" ht="12.75">
      <c r="A1314" s="129"/>
      <c r="C1314" s="188"/>
      <c r="D1314" s="188"/>
    </row>
    <row r="1315" spans="1:4" ht="12.75">
      <c r="A1315" s="129"/>
      <c r="C1315" s="188"/>
      <c r="D1315" s="188"/>
    </row>
    <row r="1316" spans="1:4" ht="12.75">
      <c r="A1316" s="129"/>
      <c r="C1316" s="188"/>
      <c r="D1316" s="188"/>
    </row>
    <row r="1317" spans="1:4" ht="12.75">
      <c r="A1317" s="129"/>
      <c r="C1317" s="188"/>
      <c r="D1317" s="188"/>
    </row>
    <row r="1318" spans="1:4" ht="12.75">
      <c r="A1318" s="129"/>
      <c r="C1318" s="188"/>
      <c r="D1318" s="188"/>
    </row>
    <row r="1319" spans="1:4" ht="12.75">
      <c r="A1319" s="129"/>
      <c r="C1319" s="188"/>
      <c r="D1319" s="188"/>
    </row>
    <row r="1320" spans="1:4" ht="12.75">
      <c r="A1320" s="129"/>
      <c r="C1320" s="188"/>
      <c r="D1320" s="188"/>
    </row>
    <row r="1321" spans="1:4" ht="12.75">
      <c r="A1321" s="129"/>
      <c r="C1321" s="188"/>
      <c r="D1321" s="188"/>
    </row>
    <row r="1322" spans="1:4" ht="12.75">
      <c r="A1322" s="129"/>
      <c r="C1322" s="188"/>
      <c r="D1322" s="188"/>
    </row>
    <row r="1323" spans="1:4" ht="12.75">
      <c r="A1323" s="129"/>
      <c r="C1323" s="188"/>
      <c r="D1323" s="188"/>
    </row>
    <row r="1324" spans="1:4" ht="12.75">
      <c r="A1324" s="129"/>
      <c r="C1324" s="188"/>
      <c r="D1324" s="188"/>
    </row>
    <row r="1325" spans="1:4" ht="12.75">
      <c r="A1325" s="129"/>
      <c r="C1325" s="188"/>
      <c r="D1325" s="188"/>
    </row>
    <row r="1326" spans="1:4" ht="12.75">
      <c r="A1326" s="129"/>
      <c r="C1326" s="188"/>
      <c r="D1326" s="188"/>
    </row>
    <row r="1327" spans="1:4" ht="12.75">
      <c r="A1327" s="129"/>
      <c r="C1327" s="188"/>
      <c r="D1327" s="188"/>
    </row>
    <row r="1328" spans="1:4" ht="12.75">
      <c r="A1328" s="129"/>
      <c r="C1328" s="188"/>
      <c r="D1328" s="188"/>
    </row>
    <row r="1329" spans="1:4" ht="12.75">
      <c r="A1329" s="129"/>
      <c r="C1329" s="188"/>
      <c r="D1329" s="188"/>
    </row>
    <row r="1330" spans="1:4" ht="12.75">
      <c r="A1330" s="129"/>
      <c r="C1330" s="188"/>
      <c r="D1330" s="188"/>
    </row>
    <row r="1331" spans="1:4" ht="12.75">
      <c r="A1331" s="129"/>
      <c r="C1331" s="188"/>
      <c r="D1331" s="188"/>
    </row>
    <row r="1332" spans="1:4" ht="12.75">
      <c r="A1332" s="129"/>
      <c r="C1332" s="188"/>
      <c r="D1332" s="188"/>
    </row>
    <row r="1333" spans="1:4" ht="12.75">
      <c r="A1333" s="129"/>
      <c r="C1333" s="188"/>
      <c r="D1333" s="188"/>
    </row>
    <row r="1334" spans="1:4" ht="12.75">
      <c r="A1334" s="129"/>
      <c r="C1334" s="188"/>
      <c r="D1334" s="188"/>
    </row>
    <row r="1335" spans="1:4" ht="12.75">
      <c r="A1335" s="129"/>
      <c r="C1335" s="188"/>
      <c r="D1335" s="188"/>
    </row>
    <row r="1336" spans="1:4" ht="12.75">
      <c r="A1336" s="129"/>
      <c r="C1336" s="188"/>
      <c r="D1336" s="188"/>
    </row>
    <row r="1337" spans="1:4" ht="12.75">
      <c r="A1337" s="129"/>
      <c r="C1337" s="188"/>
      <c r="D1337" s="188"/>
    </row>
    <row r="1338" spans="1:4" ht="12.75">
      <c r="A1338" s="129"/>
      <c r="C1338" s="188"/>
      <c r="D1338" s="188"/>
    </row>
    <row r="1339" spans="1:4" ht="12.75">
      <c r="A1339" s="129"/>
      <c r="C1339" s="188"/>
      <c r="D1339" s="188"/>
    </row>
    <row r="1340" spans="1:4" ht="12.75">
      <c r="A1340" s="129"/>
      <c r="C1340" s="188"/>
      <c r="D1340" s="188"/>
    </row>
    <row r="1341" spans="1:4" ht="12.75">
      <c r="A1341" s="129"/>
      <c r="C1341" s="188"/>
      <c r="D1341" s="188"/>
    </row>
    <row r="1342" spans="1:4" ht="12.75">
      <c r="A1342" s="129"/>
      <c r="C1342" s="188"/>
      <c r="D1342" s="188"/>
    </row>
    <row r="1343" spans="1:4" ht="12.75">
      <c r="A1343" s="129"/>
      <c r="C1343" s="188"/>
      <c r="D1343" s="188"/>
    </row>
    <row r="1344" spans="1:4" ht="12.75">
      <c r="A1344" s="129"/>
      <c r="C1344" s="188"/>
      <c r="D1344" s="188"/>
    </row>
    <row r="1345" spans="1:4" ht="12.75">
      <c r="A1345" s="129"/>
      <c r="C1345" s="188"/>
      <c r="D1345" s="188"/>
    </row>
    <row r="1346" spans="1:4" ht="12.75">
      <c r="A1346" s="129"/>
      <c r="C1346" s="188"/>
      <c r="D1346" s="188"/>
    </row>
    <row r="1347" spans="1:4" ht="12.75">
      <c r="A1347" s="129"/>
      <c r="C1347" s="188"/>
      <c r="D1347" s="188"/>
    </row>
    <row r="1348" spans="1:4" ht="12.75">
      <c r="A1348" s="129"/>
      <c r="C1348" s="188"/>
      <c r="D1348" s="188"/>
    </row>
    <row r="1349" spans="1:4" ht="12.75">
      <c r="A1349" s="129"/>
      <c r="C1349" s="188"/>
      <c r="D1349" s="188"/>
    </row>
    <row r="1350" spans="1:4" ht="12.75">
      <c r="A1350" s="129"/>
      <c r="C1350" s="188"/>
      <c r="D1350" s="188"/>
    </row>
    <row r="1351" spans="1:4" ht="12.75">
      <c r="A1351" s="129"/>
      <c r="C1351" s="188"/>
      <c r="D1351" s="188"/>
    </row>
    <row r="1352" spans="1:4" ht="12.75">
      <c r="A1352" s="129"/>
      <c r="C1352" s="188"/>
      <c r="D1352" s="188"/>
    </row>
    <row r="1353" spans="1:4" ht="12.75">
      <c r="A1353" s="129"/>
      <c r="C1353" s="188"/>
      <c r="D1353" s="188"/>
    </row>
    <row r="1354" spans="1:4" ht="12.75">
      <c r="A1354" s="129"/>
      <c r="C1354" s="188"/>
      <c r="D1354" s="188"/>
    </row>
    <row r="1355" spans="1:4" ht="12.75">
      <c r="A1355" s="129"/>
      <c r="C1355" s="188"/>
      <c r="D1355" s="188"/>
    </row>
    <row r="1356" spans="1:4" ht="12.75">
      <c r="A1356" s="129"/>
      <c r="C1356" s="188"/>
      <c r="D1356" s="188"/>
    </row>
    <row r="1357" spans="1:4" ht="12.75">
      <c r="A1357" s="129"/>
      <c r="C1357" s="188"/>
      <c r="D1357" s="188"/>
    </row>
    <row r="1358" spans="1:4" ht="12.75">
      <c r="A1358" s="129"/>
      <c r="C1358" s="188"/>
      <c r="D1358" s="188"/>
    </row>
    <row r="1359" spans="1:4" ht="12.75">
      <c r="A1359" s="129"/>
      <c r="C1359" s="188"/>
      <c r="D1359" s="188"/>
    </row>
    <row r="1360" spans="1:4" ht="12.75">
      <c r="A1360" s="129"/>
      <c r="C1360" s="188"/>
      <c r="D1360" s="188"/>
    </row>
    <row r="1361" spans="1:4" ht="12.75">
      <c r="A1361" s="129"/>
      <c r="C1361" s="188"/>
      <c r="D1361" s="188"/>
    </row>
    <row r="1362" spans="1:4" ht="12.75">
      <c r="A1362" s="129"/>
      <c r="C1362" s="188"/>
      <c r="D1362" s="188"/>
    </row>
    <row r="1363" spans="1:4" ht="12.75">
      <c r="A1363" s="129"/>
      <c r="C1363" s="188"/>
      <c r="D1363" s="188"/>
    </row>
    <row r="1364" spans="1:4" ht="12.75">
      <c r="A1364" s="129"/>
      <c r="C1364" s="188"/>
      <c r="D1364" s="188"/>
    </row>
    <row r="1365" spans="1:4" ht="12.75">
      <c r="A1365" s="129"/>
      <c r="C1365" s="188"/>
      <c r="D1365" s="188"/>
    </row>
    <row r="1366" spans="1:4" ht="12.75">
      <c r="A1366" s="129"/>
      <c r="C1366" s="188"/>
      <c r="D1366" s="188"/>
    </row>
    <row r="1367" spans="1:4" ht="12.75">
      <c r="A1367" s="129"/>
      <c r="C1367" s="188"/>
      <c r="D1367" s="188"/>
    </row>
    <row r="1368" spans="1:4" ht="12.75">
      <c r="A1368" s="129"/>
      <c r="C1368" s="188"/>
      <c r="D1368" s="188"/>
    </row>
    <row r="1369" spans="1:4" ht="12.75">
      <c r="A1369" s="129"/>
      <c r="C1369" s="188"/>
      <c r="D1369" s="188"/>
    </row>
    <row r="1370" spans="1:4" ht="12.75">
      <c r="A1370" s="129"/>
      <c r="C1370" s="188"/>
      <c r="D1370" s="188"/>
    </row>
    <row r="1371" spans="1:4" ht="12.75">
      <c r="A1371" s="129"/>
      <c r="C1371" s="188"/>
      <c r="D1371" s="188"/>
    </row>
    <row r="1372" spans="1:4" ht="12.75">
      <c r="A1372" s="129"/>
      <c r="C1372" s="188"/>
      <c r="D1372" s="188"/>
    </row>
    <row r="1373" spans="1:4" ht="12.75">
      <c r="A1373" s="129"/>
      <c r="C1373" s="188"/>
      <c r="D1373" s="188"/>
    </row>
    <row r="1374" spans="1:4" ht="12.75">
      <c r="A1374" s="129"/>
      <c r="C1374" s="188"/>
      <c r="D1374" s="188"/>
    </row>
    <row r="1375" spans="1:4" ht="12.75">
      <c r="A1375" s="129"/>
      <c r="C1375" s="188"/>
      <c r="D1375" s="188"/>
    </row>
    <row r="1376" spans="1:4" ht="12.75">
      <c r="A1376" s="129"/>
      <c r="C1376" s="188"/>
      <c r="D1376" s="188"/>
    </row>
    <row r="1377" spans="1:4" ht="12.75">
      <c r="A1377" s="129"/>
      <c r="C1377" s="188"/>
      <c r="D1377" s="188"/>
    </row>
    <row r="1378" spans="1:4" ht="12.75">
      <c r="A1378" s="129"/>
      <c r="C1378" s="188"/>
      <c r="D1378" s="188"/>
    </row>
    <row r="1379" spans="1:4" ht="12.75">
      <c r="A1379" s="129"/>
      <c r="C1379" s="188"/>
      <c r="D1379" s="188"/>
    </row>
    <row r="1380" spans="1:4" ht="12.75">
      <c r="A1380" s="129"/>
      <c r="C1380" s="188"/>
      <c r="D1380" s="188"/>
    </row>
    <row r="1381" spans="1:4" ht="12.75">
      <c r="A1381" s="129"/>
      <c r="C1381" s="188"/>
      <c r="D1381" s="188"/>
    </row>
    <row r="1382" spans="1:4" ht="12.75">
      <c r="A1382" s="129"/>
      <c r="C1382" s="188"/>
      <c r="D1382" s="188"/>
    </row>
    <row r="1383" spans="1:4" ht="12.75">
      <c r="A1383" s="129"/>
      <c r="C1383" s="188"/>
      <c r="D1383" s="188"/>
    </row>
    <row r="1384" spans="1:4" ht="12.75">
      <c r="A1384" s="129"/>
      <c r="C1384" s="188"/>
      <c r="D1384" s="188"/>
    </row>
    <row r="1385" spans="1:4" ht="12.75">
      <c r="A1385" s="129"/>
      <c r="C1385" s="188"/>
      <c r="D1385" s="188"/>
    </row>
    <row r="1386" spans="1:4" ht="12.75">
      <c r="A1386" s="129"/>
      <c r="C1386" s="188"/>
      <c r="D1386" s="188"/>
    </row>
    <row r="1387" spans="1:4" ht="12.75">
      <c r="A1387" s="129"/>
      <c r="C1387" s="188"/>
      <c r="D1387" s="188"/>
    </row>
    <row r="1388" spans="1:4" ht="12.75">
      <c r="A1388" s="129"/>
      <c r="C1388" s="188"/>
      <c r="D1388" s="188"/>
    </row>
    <row r="1389" spans="1:4" ht="12.75">
      <c r="A1389" s="129"/>
      <c r="C1389" s="188"/>
      <c r="D1389" s="188"/>
    </row>
    <row r="1390" spans="1:4" ht="12.75">
      <c r="A1390" s="129"/>
      <c r="C1390" s="188"/>
      <c r="D1390" s="188"/>
    </row>
    <row r="1391" spans="1:4" ht="12.75">
      <c r="A1391" s="129"/>
      <c r="C1391" s="188"/>
      <c r="D1391" s="188"/>
    </row>
    <row r="1392" spans="1:4" ht="12.75">
      <c r="A1392" s="129"/>
      <c r="C1392" s="188"/>
      <c r="D1392" s="188"/>
    </row>
    <row r="1393" spans="1:4" ht="12.75">
      <c r="A1393" s="129"/>
      <c r="C1393" s="188"/>
      <c r="D1393" s="188"/>
    </row>
    <row r="1394" spans="1:4" ht="12.75">
      <c r="A1394" s="129"/>
      <c r="C1394" s="188"/>
      <c r="D1394" s="188"/>
    </row>
    <row r="1395" spans="1:4" ht="12.75">
      <c r="A1395" s="129"/>
      <c r="C1395" s="188"/>
      <c r="D1395" s="188"/>
    </row>
    <row r="1396" spans="1:4" ht="12.75">
      <c r="A1396" s="129"/>
      <c r="C1396" s="188"/>
      <c r="D1396" s="188"/>
    </row>
    <row r="1397" spans="1:4" ht="12.75">
      <c r="A1397" s="129"/>
      <c r="C1397" s="188"/>
      <c r="D1397" s="188"/>
    </row>
    <row r="1398" spans="1:4" ht="12.75">
      <c r="A1398" s="129"/>
      <c r="C1398" s="188"/>
      <c r="D1398" s="188"/>
    </row>
    <row r="1399" spans="1:4" ht="12.75">
      <c r="A1399" s="129"/>
      <c r="C1399" s="188"/>
      <c r="D1399" s="188"/>
    </row>
    <row r="1400" spans="1:4" ht="12.75">
      <c r="A1400" s="129"/>
      <c r="C1400" s="188"/>
      <c r="D1400" s="188"/>
    </row>
    <row r="1401" spans="1:4" ht="12.75">
      <c r="A1401" s="129"/>
      <c r="C1401" s="188"/>
      <c r="D1401" s="188"/>
    </row>
    <row r="1402" spans="1:4" ht="12.75">
      <c r="A1402" s="129"/>
      <c r="C1402" s="188"/>
      <c r="D1402" s="188"/>
    </row>
    <row r="1403" spans="1:4" ht="12.75">
      <c r="A1403" s="129"/>
      <c r="C1403" s="188"/>
      <c r="D1403" s="188"/>
    </row>
    <row r="1404" spans="1:4" ht="12.75">
      <c r="A1404" s="129"/>
      <c r="C1404" s="188"/>
      <c r="D1404" s="188"/>
    </row>
    <row r="1405" spans="1:4" ht="12.75">
      <c r="A1405" s="129"/>
      <c r="C1405" s="188"/>
      <c r="D1405" s="188"/>
    </row>
    <row r="1406" spans="1:4" ht="12.75">
      <c r="A1406" s="129"/>
      <c r="C1406" s="188"/>
      <c r="D1406" s="188"/>
    </row>
    <row r="1407" spans="1:4" ht="12.75">
      <c r="A1407" s="129"/>
      <c r="C1407" s="188"/>
      <c r="D1407" s="188"/>
    </row>
    <row r="1408" spans="1:4" ht="12.75">
      <c r="A1408" s="129"/>
      <c r="C1408" s="188"/>
      <c r="D1408" s="188"/>
    </row>
    <row r="1409" spans="1:4" ht="12.75">
      <c r="A1409" s="129"/>
      <c r="C1409" s="188"/>
      <c r="D1409" s="188"/>
    </row>
    <row r="1410" spans="1:4" ht="12.75">
      <c r="A1410" s="129"/>
      <c r="C1410" s="188"/>
      <c r="D1410" s="188"/>
    </row>
    <row r="1411" spans="1:4" ht="12.75">
      <c r="A1411" s="129"/>
      <c r="C1411" s="188"/>
      <c r="D1411" s="188"/>
    </row>
    <row r="1412" spans="1:4" ht="12.75">
      <c r="A1412" s="129"/>
      <c r="C1412" s="188"/>
      <c r="D1412" s="188"/>
    </row>
    <row r="1413" spans="1:4" ht="12.75">
      <c r="A1413" s="129"/>
      <c r="C1413" s="188"/>
      <c r="D1413" s="188"/>
    </row>
    <row r="1414" spans="1:4" ht="12.75">
      <c r="A1414" s="129"/>
      <c r="C1414" s="188"/>
      <c r="D1414" s="188"/>
    </row>
    <row r="1415" spans="1:4" ht="12.75">
      <c r="A1415" s="129"/>
      <c r="C1415" s="188"/>
      <c r="D1415" s="188"/>
    </row>
    <row r="1416" spans="1:4" ht="12.75">
      <c r="A1416" s="129"/>
      <c r="C1416" s="188"/>
      <c r="D1416" s="188"/>
    </row>
    <row r="1417" spans="1:4" ht="12.75">
      <c r="A1417" s="129"/>
      <c r="C1417" s="188"/>
      <c r="D1417" s="188"/>
    </row>
    <row r="1418" spans="1:4" ht="12.75">
      <c r="A1418" s="129"/>
      <c r="C1418" s="188"/>
      <c r="D1418" s="188"/>
    </row>
    <row r="1419" spans="1:4" ht="12.75">
      <c r="A1419" s="129"/>
      <c r="C1419" s="188"/>
      <c r="D1419" s="188"/>
    </row>
    <row r="1420" spans="1:4" ht="12.75">
      <c r="A1420" s="129"/>
      <c r="C1420" s="188"/>
      <c r="D1420" s="188"/>
    </row>
    <row r="1421" spans="1:4" ht="12.75">
      <c r="A1421" s="129"/>
      <c r="C1421" s="188"/>
      <c r="D1421" s="188"/>
    </row>
    <row r="1422" spans="1:4" ht="12.75">
      <c r="A1422" s="129"/>
      <c r="C1422" s="188"/>
      <c r="D1422" s="188"/>
    </row>
    <row r="1423" spans="1:4" ht="12.75">
      <c r="A1423" s="129"/>
      <c r="C1423" s="188"/>
      <c r="D1423" s="188"/>
    </row>
    <row r="1424" spans="1:4" ht="12.75">
      <c r="A1424" s="129"/>
      <c r="C1424" s="188"/>
      <c r="D1424" s="188"/>
    </row>
    <row r="1425" spans="1:4" ht="12.75">
      <c r="A1425" s="129"/>
      <c r="C1425" s="188"/>
      <c r="D1425" s="188"/>
    </row>
    <row r="1426" spans="1:4" ht="12.75">
      <c r="A1426" s="129"/>
      <c r="C1426" s="188"/>
      <c r="D1426" s="188"/>
    </row>
    <row r="1427" spans="1:4" ht="12.75">
      <c r="A1427" s="129"/>
      <c r="C1427" s="188"/>
      <c r="D1427" s="188"/>
    </row>
    <row r="1428" spans="1:4" ht="12.75">
      <c r="A1428" s="129"/>
      <c r="C1428" s="188"/>
      <c r="D1428" s="188"/>
    </row>
    <row r="1429" spans="1:4" ht="12.75">
      <c r="A1429" s="129"/>
      <c r="C1429" s="188"/>
      <c r="D1429" s="188"/>
    </row>
    <row r="1430" spans="1:4" ht="12.75">
      <c r="A1430" s="129"/>
      <c r="C1430" s="188"/>
      <c r="D1430" s="188"/>
    </row>
    <row r="1431" spans="1:4" ht="12.75">
      <c r="A1431" s="129"/>
      <c r="C1431" s="188"/>
      <c r="D1431" s="188"/>
    </row>
    <row r="1432" spans="1:4" ht="12.75">
      <c r="A1432" s="129"/>
      <c r="C1432" s="188"/>
      <c r="D1432" s="188"/>
    </row>
    <row r="1433" spans="1:4" ht="12.75">
      <c r="A1433" s="129"/>
      <c r="C1433" s="188"/>
      <c r="D1433" s="188"/>
    </row>
    <row r="1434" spans="1:4" ht="12.75">
      <c r="A1434" s="129"/>
      <c r="C1434" s="188"/>
      <c r="D1434" s="188"/>
    </row>
    <row r="1435" spans="1:4" ht="12.75">
      <c r="A1435" s="129"/>
      <c r="C1435" s="188"/>
      <c r="D1435" s="188"/>
    </row>
    <row r="1436" spans="1:4" ht="12.75">
      <c r="A1436" s="129"/>
      <c r="C1436" s="188"/>
      <c r="D1436" s="188"/>
    </row>
    <row r="1437" spans="1:4" ht="12.75">
      <c r="A1437" s="129"/>
      <c r="C1437" s="188"/>
      <c r="D1437" s="188"/>
    </row>
    <row r="1438" spans="1:4" ht="12.75">
      <c r="A1438" s="129"/>
      <c r="C1438" s="188"/>
      <c r="D1438" s="188"/>
    </row>
    <row r="1439" spans="1:4" ht="12.75">
      <c r="A1439" s="129"/>
      <c r="C1439" s="188"/>
      <c r="D1439" s="188"/>
    </row>
    <row r="1440" spans="1:4" ht="12.75">
      <c r="A1440" s="129"/>
      <c r="C1440" s="188"/>
      <c r="D1440" s="188"/>
    </row>
    <row r="1441" spans="1:4" ht="12.75">
      <c r="A1441" s="129"/>
      <c r="C1441" s="188"/>
      <c r="D1441" s="188"/>
    </row>
    <row r="1442" spans="1:4" ht="12.75">
      <c r="A1442" s="129"/>
      <c r="C1442" s="188"/>
      <c r="D1442" s="188"/>
    </row>
    <row r="1443" spans="1:4" ht="12.75">
      <c r="A1443" s="129"/>
      <c r="C1443" s="188"/>
      <c r="D1443" s="188"/>
    </row>
    <row r="1444" spans="1:4" ht="12.75">
      <c r="A1444" s="129"/>
      <c r="C1444" s="188"/>
      <c r="D1444" s="188"/>
    </row>
    <row r="1445" spans="1:4" ht="12.75">
      <c r="A1445" s="129"/>
      <c r="C1445" s="188"/>
      <c r="D1445" s="188"/>
    </row>
    <row r="1446" spans="1:4" ht="12.75">
      <c r="A1446" s="129"/>
      <c r="C1446" s="188"/>
      <c r="D1446" s="188"/>
    </row>
    <row r="1447" spans="1:4" ht="12.75">
      <c r="A1447" s="129"/>
      <c r="C1447" s="188"/>
      <c r="D1447" s="188"/>
    </row>
    <row r="1448" spans="1:4" ht="12.75">
      <c r="A1448" s="129"/>
      <c r="C1448" s="188"/>
      <c r="D1448" s="188"/>
    </row>
    <row r="1449" spans="1:4" ht="12.75">
      <c r="A1449" s="129"/>
      <c r="C1449" s="188"/>
      <c r="D1449" s="188"/>
    </row>
    <row r="1450" spans="1:4" ht="12.75">
      <c r="A1450" s="129"/>
      <c r="C1450" s="188"/>
      <c r="D1450" s="188"/>
    </row>
    <row r="1451" spans="1:4" ht="12.75">
      <c r="A1451" s="129"/>
      <c r="C1451" s="188"/>
      <c r="D1451" s="188"/>
    </row>
    <row r="1452" spans="1:4" ht="12.75">
      <c r="A1452" s="129"/>
      <c r="C1452" s="188"/>
      <c r="D1452" s="188"/>
    </row>
    <row r="1453" spans="1:4" ht="12.75">
      <c r="A1453" s="129"/>
      <c r="C1453" s="188"/>
      <c r="D1453" s="188"/>
    </row>
    <row r="1454" spans="1:4" ht="12.75">
      <c r="A1454" s="129"/>
      <c r="C1454" s="188"/>
      <c r="D1454" s="188"/>
    </row>
    <row r="1455" spans="1:4" ht="12.75">
      <c r="A1455" s="129"/>
      <c r="C1455" s="188"/>
      <c r="D1455" s="188"/>
    </row>
    <row r="1456" spans="1:4" ht="12.75">
      <c r="A1456" s="129"/>
      <c r="C1456" s="188"/>
      <c r="D1456" s="188"/>
    </row>
    <row r="1457" spans="1:4" ht="12.75">
      <c r="A1457" s="129"/>
      <c r="C1457" s="188"/>
      <c r="D1457" s="188"/>
    </row>
    <row r="1458" spans="1:4" ht="12.75">
      <c r="A1458" s="129"/>
      <c r="C1458" s="188"/>
      <c r="D1458" s="188"/>
    </row>
    <row r="1459" spans="1:4" ht="12.75">
      <c r="A1459" s="129"/>
      <c r="C1459" s="188"/>
      <c r="D1459" s="188"/>
    </row>
    <row r="1460" spans="1:4" ht="12.75">
      <c r="A1460" s="129"/>
      <c r="C1460" s="188"/>
      <c r="D1460" s="188"/>
    </row>
    <row r="1461" spans="1:4" ht="12.75">
      <c r="A1461" s="129"/>
      <c r="C1461" s="188"/>
      <c r="D1461" s="188"/>
    </row>
    <row r="1462" spans="1:4" ht="12.75">
      <c r="A1462" s="129"/>
      <c r="C1462" s="188"/>
      <c r="D1462" s="188"/>
    </row>
    <row r="1463" spans="1:4" ht="12.75">
      <c r="A1463" s="129"/>
      <c r="C1463" s="188"/>
      <c r="D1463" s="188"/>
    </row>
    <row r="1464" spans="1:4" ht="12.75">
      <c r="A1464" s="129"/>
      <c r="C1464" s="188"/>
      <c r="D1464" s="188"/>
    </row>
    <row r="1465" spans="1:4" ht="12.75">
      <c r="A1465" s="129"/>
      <c r="C1465" s="188"/>
      <c r="D1465" s="188"/>
    </row>
    <row r="1466" spans="1:4" ht="12.75">
      <c r="A1466" s="129"/>
      <c r="C1466" s="188"/>
      <c r="D1466" s="188"/>
    </row>
    <row r="1467" spans="1:4" ht="12.75">
      <c r="A1467" s="129"/>
      <c r="C1467" s="188"/>
      <c r="D1467" s="188"/>
    </row>
    <row r="1468" spans="1:4" ht="12.75">
      <c r="A1468" s="129"/>
      <c r="C1468" s="188"/>
      <c r="D1468" s="188"/>
    </row>
    <row r="1469" spans="1:4" ht="12.75">
      <c r="A1469" s="129"/>
      <c r="C1469" s="188"/>
      <c r="D1469" s="188"/>
    </row>
    <row r="1470" spans="1:4" ht="12.75">
      <c r="A1470" s="129"/>
      <c r="C1470" s="188"/>
      <c r="D1470" s="188"/>
    </row>
    <row r="1471" spans="1:4" ht="12.75">
      <c r="A1471" s="129"/>
      <c r="C1471" s="188"/>
      <c r="D1471" s="188"/>
    </row>
    <row r="1472" spans="1:4" ht="12.75">
      <c r="A1472" s="129"/>
      <c r="C1472" s="188"/>
      <c r="D1472" s="188"/>
    </row>
    <row r="1473" spans="1:4" ht="12.75">
      <c r="A1473" s="129"/>
      <c r="C1473" s="188"/>
      <c r="D1473" s="188"/>
    </row>
    <row r="1474" spans="1:4" ht="12.75">
      <c r="A1474" s="129"/>
      <c r="C1474" s="188"/>
      <c r="D1474" s="188"/>
    </row>
    <row r="1475" spans="1:4" ht="12.75">
      <c r="A1475" s="129"/>
      <c r="C1475" s="188"/>
      <c r="D1475" s="188"/>
    </row>
    <row r="1476" spans="1:4" ht="12.75">
      <c r="A1476" s="129"/>
      <c r="C1476" s="188"/>
      <c r="D1476" s="188"/>
    </row>
    <row r="1477" spans="1:4" ht="12.75">
      <c r="A1477" s="129"/>
      <c r="C1477" s="188"/>
      <c r="D1477" s="188"/>
    </row>
    <row r="1478" spans="1:4" ht="12.75">
      <c r="A1478" s="129"/>
      <c r="C1478" s="188"/>
      <c r="D1478" s="188"/>
    </row>
    <row r="1479" spans="1:4" ht="12.75">
      <c r="A1479" s="129"/>
      <c r="C1479" s="188"/>
      <c r="D1479" s="188"/>
    </row>
    <row r="1480" spans="1:4" ht="12.75">
      <c r="A1480" s="129"/>
      <c r="C1480" s="188"/>
      <c r="D1480" s="188"/>
    </row>
    <row r="1481" spans="1:4" ht="12.75">
      <c r="A1481" s="129"/>
      <c r="C1481" s="188"/>
      <c r="D1481" s="188"/>
    </row>
    <row r="1482" spans="1:4" ht="12.75">
      <c r="A1482" s="129"/>
      <c r="C1482" s="188"/>
      <c r="D1482" s="188"/>
    </row>
    <row r="1483" spans="1:4" ht="12.75">
      <c r="A1483" s="129"/>
      <c r="C1483" s="188"/>
      <c r="D1483" s="188"/>
    </row>
    <row r="1484" spans="1:4" ht="12.75">
      <c r="A1484" s="129"/>
      <c r="C1484" s="188"/>
      <c r="D1484" s="188"/>
    </row>
    <row r="1485" spans="1:4" ht="12.75">
      <c r="A1485" s="129"/>
      <c r="C1485" s="188"/>
      <c r="D1485" s="188"/>
    </row>
    <row r="1486" spans="1:4" ht="12.75">
      <c r="A1486" s="129"/>
      <c r="C1486" s="188"/>
      <c r="D1486" s="188"/>
    </row>
    <row r="1487" spans="1:4" ht="12.75">
      <c r="A1487" s="129"/>
      <c r="C1487" s="188"/>
      <c r="D1487" s="188"/>
    </row>
    <row r="1488" spans="1:4" ht="12.75">
      <c r="A1488" s="129"/>
      <c r="C1488" s="188"/>
      <c r="D1488" s="188"/>
    </row>
    <row r="1489" spans="1:4" ht="12.75">
      <c r="A1489" s="129"/>
      <c r="C1489" s="188"/>
      <c r="D1489" s="188"/>
    </row>
    <row r="1490" spans="1:4" ht="12.75">
      <c r="A1490" s="129"/>
      <c r="C1490" s="188"/>
      <c r="D1490" s="188"/>
    </row>
    <row r="1491" spans="1:4" ht="12.75">
      <c r="A1491" s="129"/>
      <c r="C1491" s="188"/>
      <c r="D1491" s="188"/>
    </row>
    <row r="1492" spans="1:4" ht="12.75">
      <c r="A1492" s="129"/>
      <c r="C1492" s="188"/>
      <c r="D1492" s="188"/>
    </row>
    <row r="1493" spans="1:4" ht="12.75">
      <c r="A1493" s="129"/>
      <c r="C1493" s="188"/>
      <c r="D1493" s="188"/>
    </row>
    <row r="1494" spans="1:4" ht="12.75">
      <c r="A1494" s="129"/>
      <c r="C1494" s="188"/>
      <c r="D1494" s="188"/>
    </row>
    <row r="1495" spans="1:4" ht="12.75">
      <c r="A1495" s="129"/>
      <c r="C1495" s="188"/>
      <c r="D1495" s="188"/>
    </row>
    <row r="1496" spans="1:4" ht="12.75">
      <c r="A1496" s="129"/>
      <c r="C1496" s="188"/>
      <c r="D1496" s="188"/>
    </row>
    <row r="1497" spans="1:4" ht="12.75">
      <c r="A1497" s="129"/>
      <c r="C1497" s="188"/>
      <c r="D1497" s="188"/>
    </row>
    <row r="1498" spans="1:4" ht="12.75">
      <c r="A1498" s="129"/>
      <c r="C1498" s="188"/>
      <c r="D1498" s="188"/>
    </row>
    <row r="1499" spans="1:4" ht="12.75">
      <c r="A1499" s="129"/>
      <c r="C1499" s="188"/>
      <c r="D1499" s="188"/>
    </row>
    <row r="1500" spans="1:4" ht="12.75">
      <c r="A1500" s="129"/>
      <c r="C1500" s="188"/>
      <c r="D1500" s="188"/>
    </row>
    <row r="1501" spans="1:4" ht="12.75">
      <c r="A1501" s="129"/>
      <c r="C1501" s="188"/>
      <c r="D1501" s="188"/>
    </row>
    <row r="1502" spans="1:4" ht="12.75">
      <c r="A1502" s="129"/>
      <c r="C1502" s="188"/>
      <c r="D1502" s="188"/>
    </row>
    <row r="1503" spans="1:4" ht="12.75">
      <c r="A1503" s="129"/>
      <c r="C1503" s="188"/>
      <c r="D1503" s="188"/>
    </row>
    <row r="1504" spans="1:4" ht="12.75">
      <c r="A1504" s="129"/>
      <c r="C1504" s="188"/>
      <c r="D1504" s="188"/>
    </row>
    <row r="1505" spans="1:4" ht="12.75">
      <c r="A1505" s="129"/>
      <c r="C1505" s="188"/>
      <c r="D1505" s="188"/>
    </row>
    <row r="1506" spans="1:4" ht="12.75">
      <c r="A1506" s="129"/>
      <c r="C1506" s="188"/>
      <c r="D1506" s="188"/>
    </row>
    <row r="1507" spans="1:4" ht="12.75">
      <c r="A1507" s="129"/>
      <c r="C1507" s="188"/>
      <c r="D1507" s="188"/>
    </row>
    <row r="1508" spans="1:4" ht="12.75">
      <c r="A1508" s="129"/>
      <c r="C1508" s="188"/>
      <c r="D1508" s="188"/>
    </row>
    <row r="1509" spans="1:4" ht="12.75">
      <c r="A1509" s="129"/>
      <c r="C1509" s="188"/>
      <c r="D1509" s="188"/>
    </row>
    <row r="1510" spans="1:4" ht="12.75">
      <c r="A1510" s="129"/>
      <c r="C1510" s="188"/>
      <c r="D1510" s="188"/>
    </row>
    <row r="1511" spans="1:4" ht="12.75">
      <c r="A1511" s="129"/>
      <c r="C1511" s="188"/>
      <c r="D1511" s="188"/>
    </row>
    <row r="1512" spans="1:4" ht="12.75">
      <c r="A1512" s="129"/>
      <c r="C1512" s="188"/>
      <c r="D1512" s="188"/>
    </row>
    <row r="1513" spans="1:4" ht="12.75">
      <c r="A1513" s="129"/>
      <c r="C1513" s="188"/>
      <c r="D1513" s="188"/>
    </row>
    <row r="1514" spans="1:4" ht="12.75">
      <c r="A1514" s="129"/>
      <c r="C1514" s="188"/>
      <c r="D1514" s="188"/>
    </row>
    <row r="1515" spans="1:4" ht="12.75">
      <c r="A1515" s="129"/>
      <c r="C1515" s="188"/>
      <c r="D1515" s="188"/>
    </row>
    <row r="1516" spans="1:4" ht="12.75">
      <c r="A1516" s="129"/>
      <c r="C1516" s="188"/>
      <c r="D1516" s="188"/>
    </row>
    <row r="1517" spans="1:4" ht="12.75">
      <c r="A1517" s="129"/>
      <c r="C1517" s="188"/>
      <c r="D1517" s="188"/>
    </row>
    <row r="1518" spans="1:4" ht="12.75">
      <c r="A1518" s="129"/>
      <c r="C1518" s="188"/>
      <c r="D1518" s="188"/>
    </row>
    <row r="1519" spans="1:4" ht="12.75">
      <c r="A1519" s="129"/>
      <c r="C1519" s="188"/>
      <c r="D1519" s="188"/>
    </row>
    <row r="1520" spans="1:4" ht="12.75">
      <c r="A1520" s="129"/>
      <c r="C1520" s="188"/>
      <c r="D1520" s="188"/>
    </row>
    <row r="1521" spans="1:5" ht="12.75">
      <c r="A1521" s="129"/>
      <c r="B1521" s="121"/>
      <c r="C1521" s="220"/>
      <c r="D1521" s="220"/>
      <c r="E1521" s="221"/>
    </row>
    <row r="1522" spans="1:5" ht="12.75">
      <c r="A1522" s="129"/>
      <c r="B1522" s="121"/>
      <c r="C1522" s="220"/>
      <c r="D1522" s="220"/>
      <c r="E1522" s="221"/>
    </row>
    <row r="1523" spans="1:5" ht="12.75">
      <c r="A1523" s="129"/>
      <c r="B1523" s="121"/>
      <c r="C1523" s="220"/>
      <c r="D1523" s="220"/>
      <c r="E1523" s="221"/>
    </row>
    <row r="1524" spans="1:5" ht="12.75">
      <c r="A1524" s="129"/>
      <c r="B1524" s="121"/>
      <c r="C1524" s="220"/>
      <c r="D1524" s="220"/>
      <c r="E1524" s="221"/>
    </row>
    <row r="1525" spans="1:5" ht="12.75">
      <c r="A1525" s="129"/>
      <c r="B1525" s="121"/>
      <c r="C1525" s="220"/>
      <c r="D1525" s="220"/>
      <c r="E1525" s="221"/>
    </row>
    <row r="1526" spans="1:5" ht="12.75">
      <c r="A1526" s="129"/>
      <c r="B1526" s="121"/>
      <c r="C1526" s="220"/>
      <c r="D1526" s="220"/>
      <c r="E1526" s="221"/>
    </row>
    <row r="1527" spans="1:5" ht="12.75">
      <c r="A1527" s="129"/>
      <c r="B1527" s="121"/>
      <c r="C1527" s="220"/>
      <c r="D1527" s="220"/>
      <c r="E1527" s="221"/>
    </row>
    <row r="1528" spans="1:5" ht="12.75">
      <c r="A1528" s="129"/>
      <c r="B1528" s="121"/>
      <c r="C1528" s="220"/>
      <c r="D1528" s="220"/>
      <c r="E1528" s="221"/>
    </row>
    <row r="1529" spans="1:5" ht="12.75">
      <c r="A1529" s="129"/>
      <c r="B1529" s="121"/>
      <c r="C1529" s="220"/>
      <c r="D1529" s="220"/>
      <c r="E1529" s="221"/>
    </row>
    <row r="1530" spans="1:5" ht="12.75">
      <c r="A1530" s="129"/>
      <c r="B1530" s="121"/>
      <c r="C1530" s="220"/>
      <c r="D1530" s="220"/>
      <c r="E1530" s="221"/>
    </row>
    <row r="1531" spans="1:5" ht="12.75">
      <c r="A1531" s="129"/>
      <c r="B1531" s="121"/>
      <c r="C1531" s="220"/>
      <c r="D1531" s="220"/>
      <c r="E1531" s="221"/>
    </row>
    <row r="1532" spans="1:5" ht="12.75">
      <c r="A1532" s="129"/>
      <c r="B1532" s="121"/>
      <c r="C1532" s="220"/>
      <c r="D1532" s="220"/>
      <c r="E1532" s="221"/>
    </row>
    <row r="1533" spans="1:5" ht="12.75">
      <c r="A1533" s="129"/>
      <c r="B1533" s="121"/>
      <c r="C1533" s="220"/>
      <c r="D1533" s="220"/>
      <c r="E1533" s="221"/>
    </row>
    <row r="1534" spans="1:5" ht="12.75">
      <c r="A1534" s="129"/>
      <c r="B1534" s="121"/>
      <c r="C1534" s="220"/>
      <c r="D1534" s="220"/>
      <c r="E1534" s="221"/>
    </row>
    <row r="1535" spans="1:5" ht="12.75">
      <c r="A1535" s="129"/>
      <c r="B1535" s="121"/>
      <c r="C1535" s="220"/>
      <c r="D1535" s="220"/>
      <c r="E1535" s="221"/>
    </row>
    <row r="1536" spans="1:5" ht="12.75">
      <c r="A1536" s="129"/>
      <c r="B1536" s="121"/>
      <c r="C1536" s="220"/>
      <c r="D1536" s="220"/>
      <c r="E1536" s="221"/>
    </row>
    <row r="1537" spans="1:5" ht="12.75">
      <c r="A1537" s="129"/>
      <c r="B1537" s="121"/>
      <c r="C1537" s="220"/>
      <c r="D1537" s="220"/>
      <c r="E1537" s="221"/>
    </row>
    <row r="1538" spans="1:5" ht="12.75">
      <c r="A1538" s="129"/>
      <c r="B1538" s="121"/>
      <c r="C1538" s="220"/>
      <c r="D1538" s="220"/>
      <c r="E1538" s="221"/>
    </row>
    <row r="1539" spans="1:5" ht="12.75">
      <c r="A1539" s="129"/>
      <c r="B1539" s="121"/>
      <c r="C1539" s="220"/>
      <c r="D1539" s="220"/>
      <c r="E1539" s="221"/>
    </row>
    <row r="1540" spans="1:5" ht="12.75">
      <c r="A1540" s="129"/>
      <c r="B1540" s="121"/>
      <c r="C1540" s="220"/>
      <c r="D1540" s="220"/>
      <c r="E1540" s="221"/>
    </row>
    <row r="1541" spans="1:5" ht="12.75">
      <c r="A1541" s="129"/>
      <c r="B1541" s="121"/>
      <c r="C1541" s="220"/>
      <c r="D1541" s="220"/>
      <c r="E1541" s="221"/>
    </row>
    <row r="1542" spans="1:5" ht="12.75">
      <c r="A1542" s="129"/>
      <c r="B1542" s="121"/>
      <c r="C1542" s="220"/>
      <c r="D1542" s="220"/>
      <c r="E1542" s="221"/>
    </row>
    <row r="1543" spans="1:5" ht="12.75">
      <c r="A1543" s="129"/>
      <c r="B1543" s="121"/>
      <c r="C1543" s="220"/>
      <c r="D1543" s="220"/>
      <c r="E1543" s="221"/>
    </row>
    <row r="1544" spans="1:5" ht="12.75">
      <c r="A1544" s="129"/>
      <c r="B1544" s="121"/>
      <c r="C1544" s="220"/>
      <c r="D1544" s="220"/>
      <c r="E1544" s="221"/>
    </row>
    <row r="1545" spans="1:5" ht="12.75">
      <c r="A1545" s="129"/>
      <c r="B1545" s="121"/>
      <c r="C1545" s="220"/>
      <c r="D1545" s="220"/>
      <c r="E1545" s="221"/>
    </row>
    <row r="1546" spans="1:5" ht="12.75">
      <c r="A1546" s="129"/>
      <c r="B1546" s="121"/>
      <c r="C1546" s="220"/>
      <c r="D1546" s="220"/>
      <c r="E1546" s="221"/>
    </row>
    <row r="1547" spans="1:5" ht="12.75">
      <c r="A1547" s="129"/>
      <c r="B1547" s="121"/>
      <c r="C1547" s="220"/>
      <c r="D1547" s="220"/>
      <c r="E1547" s="221"/>
    </row>
    <row r="1548" spans="1:5" ht="12.75">
      <c r="A1548" s="129"/>
      <c r="B1548" s="121"/>
      <c r="C1548" s="220"/>
      <c r="D1548" s="220"/>
      <c r="E1548" s="221"/>
    </row>
    <row r="1549" spans="1:5" ht="12.75">
      <c r="A1549" s="129"/>
      <c r="B1549" s="121"/>
      <c r="C1549" s="220"/>
      <c r="D1549" s="220"/>
      <c r="E1549" s="221"/>
    </row>
    <row r="1550" spans="1:5" ht="12.75">
      <c r="A1550" s="129"/>
      <c r="B1550" s="121"/>
      <c r="C1550" s="220"/>
      <c r="D1550" s="220"/>
      <c r="E1550" s="221"/>
    </row>
    <row r="1551" spans="1:5" ht="12.75">
      <c r="A1551" s="129"/>
      <c r="B1551" s="121"/>
      <c r="C1551" s="220"/>
      <c r="D1551" s="220"/>
      <c r="E1551" s="221"/>
    </row>
    <row r="1552" spans="1:5" ht="12.75">
      <c r="A1552" s="129"/>
      <c r="B1552" s="121"/>
      <c r="C1552" s="220"/>
      <c r="D1552" s="220"/>
      <c r="E1552" s="221"/>
    </row>
    <row r="1553" spans="1:5" ht="12.75">
      <c r="A1553" s="129"/>
      <c r="B1553" s="121"/>
      <c r="C1553" s="220"/>
      <c r="D1553" s="220"/>
      <c r="E1553" s="221"/>
    </row>
    <row r="1554" spans="1:5" ht="12.75">
      <c r="A1554" s="129"/>
      <c r="B1554" s="121"/>
      <c r="C1554" s="220"/>
      <c r="D1554" s="220"/>
      <c r="E1554" s="221"/>
    </row>
    <row r="1555" spans="1:5" ht="12.75">
      <c r="A1555" s="129"/>
      <c r="B1555" s="121"/>
      <c r="C1555" s="220"/>
      <c r="D1555" s="220"/>
      <c r="E1555" s="221"/>
    </row>
    <row r="1556" spans="1:5" ht="12.75">
      <c r="A1556" s="129"/>
      <c r="B1556" s="121"/>
      <c r="C1556" s="220"/>
      <c r="D1556" s="220"/>
      <c r="E1556" s="221"/>
    </row>
    <row r="1557" spans="1:5" ht="12.75">
      <c r="A1557" s="129"/>
      <c r="B1557" s="121"/>
      <c r="C1557" s="220"/>
      <c r="D1557" s="220"/>
      <c r="E1557" s="221"/>
    </row>
    <row r="1558" spans="1:5" ht="12.75">
      <c r="A1558" s="129"/>
      <c r="B1558" s="121"/>
      <c r="C1558" s="220"/>
      <c r="D1558" s="220"/>
      <c r="E1558" s="221"/>
    </row>
    <row r="1559" spans="1:5" ht="12.75">
      <c r="A1559" s="129"/>
      <c r="B1559" s="121"/>
      <c r="C1559" s="220"/>
      <c r="D1559" s="220"/>
      <c r="E1559" s="221"/>
    </row>
    <row r="1560" spans="1:5" ht="12.75">
      <c r="A1560" s="129"/>
      <c r="B1560" s="121"/>
      <c r="C1560" s="220"/>
      <c r="D1560" s="220"/>
      <c r="E1560" s="221"/>
    </row>
    <row r="1561" spans="1:5" ht="12.75">
      <c r="A1561" s="129"/>
      <c r="B1561" s="121"/>
      <c r="C1561" s="220"/>
      <c r="D1561" s="220"/>
      <c r="E1561" s="221"/>
    </row>
    <row r="1562" spans="1:5" ht="12.75">
      <c r="A1562" s="129"/>
      <c r="B1562" s="121"/>
      <c r="C1562" s="220"/>
      <c r="D1562" s="220"/>
      <c r="E1562" s="221"/>
    </row>
    <row r="1563" spans="1:5" ht="12.75">
      <c r="A1563" s="129"/>
      <c r="B1563" s="121"/>
      <c r="C1563" s="220"/>
      <c r="D1563" s="220"/>
      <c r="E1563" s="221"/>
    </row>
    <row r="1564" spans="1:5" ht="12.75">
      <c r="A1564" s="129"/>
      <c r="B1564" s="121"/>
      <c r="C1564" s="220"/>
      <c r="D1564" s="220"/>
      <c r="E1564" s="221"/>
    </row>
    <row r="1565" spans="1:5" ht="12.75">
      <c r="A1565" s="129"/>
      <c r="B1565" s="121"/>
      <c r="C1565" s="220"/>
      <c r="D1565" s="220"/>
      <c r="E1565" s="221"/>
    </row>
    <row r="1566" spans="1:5" ht="12.75">
      <c r="A1566" s="129"/>
      <c r="B1566" s="121"/>
      <c r="C1566" s="220"/>
      <c r="D1566" s="220"/>
      <c r="E1566" s="221"/>
    </row>
    <row r="1567" spans="1:5" ht="12.75">
      <c r="A1567" s="129"/>
      <c r="B1567" s="121"/>
      <c r="C1567" s="220"/>
      <c r="D1567" s="220"/>
      <c r="E1567" s="221"/>
    </row>
    <row r="1568" spans="1:5" ht="12.75">
      <c r="A1568" s="129"/>
      <c r="B1568" s="121"/>
      <c r="C1568" s="220"/>
      <c r="D1568" s="220"/>
      <c r="E1568" s="221"/>
    </row>
    <row r="1569" spans="1:5" ht="12.75">
      <c r="A1569" s="129"/>
      <c r="B1569" s="121"/>
      <c r="C1569" s="220"/>
      <c r="D1569" s="220"/>
      <c r="E1569" s="221"/>
    </row>
    <row r="1570" spans="1:5" ht="12.75">
      <c r="A1570" s="129"/>
      <c r="B1570" s="121"/>
      <c r="C1570" s="220"/>
      <c r="D1570" s="220"/>
      <c r="E1570" s="221"/>
    </row>
    <row r="1571" spans="1:5" ht="12.75">
      <c r="A1571" s="129"/>
      <c r="B1571" s="121"/>
      <c r="C1571" s="220"/>
      <c r="D1571" s="220"/>
      <c r="E1571" s="221"/>
    </row>
    <row r="1572" spans="1:5" ht="12.75">
      <c r="A1572" s="129"/>
      <c r="B1572" s="121"/>
      <c r="C1572" s="220"/>
      <c r="D1572" s="220"/>
      <c r="E1572" s="221"/>
    </row>
    <row r="1573" spans="1:5" ht="12.75">
      <c r="A1573" s="129"/>
      <c r="B1573" s="121"/>
      <c r="C1573" s="220"/>
      <c r="D1573" s="220"/>
      <c r="E1573" s="221"/>
    </row>
    <row r="1574" spans="1:5" ht="12.75">
      <c r="A1574" s="129"/>
      <c r="B1574" s="121"/>
      <c r="C1574" s="220"/>
      <c r="D1574" s="220"/>
      <c r="E1574" s="221"/>
    </row>
    <row r="1575" spans="1:5" ht="12.75">
      <c r="A1575" s="129"/>
      <c r="B1575" s="121"/>
      <c r="C1575" s="220"/>
      <c r="D1575" s="220"/>
      <c r="E1575" s="221"/>
    </row>
    <row r="1576" spans="1:5" ht="12.75">
      <c r="A1576" s="129"/>
      <c r="B1576" s="121"/>
      <c r="C1576" s="220"/>
      <c r="D1576" s="220"/>
      <c r="E1576" s="221"/>
    </row>
    <row r="1577" spans="1:5" ht="12.75">
      <c r="A1577" s="129"/>
      <c r="B1577" s="121"/>
      <c r="C1577" s="220"/>
      <c r="D1577" s="220"/>
      <c r="E1577" s="221"/>
    </row>
    <row r="1578" spans="1:5" ht="12.75">
      <c r="A1578" s="129"/>
      <c r="B1578" s="121"/>
      <c r="C1578" s="220"/>
      <c r="D1578" s="220"/>
      <c r="E1578" s="221"/>
    </row>
    <row r="1579" spans="1:5" ht="12.75">
      <c r="A1579" s="129"/>
      <c r="B1579" s="121"/>
      <c r="C1579" s="220"/>
      <c r="D1579" s="220"/>
      <c r="E1579" s="221"/>
    </row>
    <row r="1580" spans="1:5" ht="12.75">
      <c r="A1580" s="129"/>
      <c r="B1580" s="121"/>
      <c r="C1580" s="220"/>
      <c r="D1580" s="220"/>
      <c r="E1580" s="221"/>
    </row>
    <row r="1581" spans="1:5" ht="12.75">
      <c r="A1581" s="129"/>
      <c r="B1581" s="121"/>
      <c r="C1581" s="220"/>
      <c r="D1581" s="220"/>
      <c r="E1581" s="221"/>
    </row>
    <row r="1582" spans="1:5" ht="12.75">
      <c r="A1582" s="129"/>
      <c r="B1582" s="121"/>
      <c r="C1582" s="220"/>
      <c r="D1582" s="220"/>
      <c r="E1582" s="221"/>
    </row>
    <row r="1583" spans="1:5" ht="12.75">
      <c r="A1583" s="129"/>
      <c r="B1583" s="121"/>
      <c r="C1583" s="220"/>
      <c r="D1583" s="220"/>
      <c r="E1583" s="221"/>
    </row>
    <row r="1584" spans="1:5" ht="12.75">
      <c r="A1584" s="129"/>
      <c r="B1584" s="121"/>
      <c r="C1584" s="220"/>
      <c r="D1584" s="220"/>
      <c r="E1584" s="221"/>
    </row>
    <row r="1585" spans="1:5" ht="12.75">
      <c r="A1585" s="129"/>
      <c r="B1585" s="121"/>
      <c r="C1585" s="220"/>
      <c r="D1585" s="220"/>
      <c r="E1585" s="221"/>
    </row>
    <row r="1586" spans="1:5" ht="12.75">
      <c r="A1586" s="129"/>
      <c r="B1586" s="121"/>
      <c r="C1586" s="220"/>
      <c r="D1586" s="220"/>
      <c r="E1586" s="221"/>
    </row>
    <row r="1587" spans="1:5" ht="12.75">
      <c r="A1587" s="129"/>
      <c r="B1587" s="121"/>
      <c r="C1587" s="220"/>
      <c r="D1587" s="220"/>
      <c r="E1587" s="221"/>
    </row>
    <row r="1588" spans="1:5" ht="12.75">
      <c r="A1588" s="129"/>
      <c r="B1588" s="121"/>
      <c r="C1588" s="220"/>
      <c r="D1588" s="220"/>
      <c r="E1588" s="221"/>
    </row>
    <row r="1589" spans="1:5" ht="12.75">
      <c r="A1589" s="129"/>
      <c r="B1589" s="121"/>
      <c r="C1589" s="220"/>
      <c r="D1589" s="220"/>
      <c r="E1589" s="221"/>
    </row>
    <row r="1590" spans="1:5" ht="12.75">
      <c r="A1590" s="129"/>
      <c r="B1590" s="121"/>
      <c r="C1590" s="220"/>
      <c r="D1590" s="220"/>
      <c r="E1590" s="221"/>
    </row>
    <row r="1591" spans="1:5" ht="12.75">
      <c r="A1591" s="129"/>
      <c r="B1591" s="121"/>
      <c r="C1591" s="220"/>
      <c r="D1591" s="220"/>
      <c r="E1591" s="221"/>
    </row>
    <row r="1592" spans="1:5" ht="12.75">
      <c r="A1592" s="129"/>
      <c r="B1592" s="121"/>
      <c r="C1592" s="220"/>
      <c r="D1592" s="220"/>
      <c r="E1592" s="221"/>
    </row>
    <row r="1593" spans="1:5" ht="12.75">
      <c r="A1593" s="129"/>
      <c r="B1593" s="121"/>
      <c r="C1593" s="220"/>
      <c r="D1593" s="220"/>
      <c r="E1593" s="221"/>
    </row>
    <row r="1594" spans="1:5" ht="12.75">
      <c r="A1594" s="129"/>
      <c r="B1594" s="121"/>
      <c r="C1594" s="220"/>
      <c r="D1594" s="220"/>
      <c r="E1594" s="221"/>
    </row>
    <row r="1595" spans="1:5" ht="12.75">
      <c r="A1595" s="129"/>
      <c r="B1595" s="121"/>
      <c r="C1595" s="220"/>
      <c r="D1595" s="220"/>
      <c r="E1595" s="221"/>
    </row>
    <row r="1596" spans="1:5" ht="12.75">
      <c r="A1596" s="129"/>
      <c r="B1596" s="121"/>
      <c r="C1596" s="220"/>
      <c r="D1596" s="220"/>
      <c r="E1596" s="221"/>
    </row>
    <row r="1597" spans="1:5" ht="12.75">
      <c r="A1597" s="129"/>
      <c r="B1597" s="121"/>
      <c r="C1597" s="220"/>
      <c r="D1597" s="220"/>
      <c r="E1597" s="221"/>
    </row>
    <row r="1598" spans="1:5" ht="12.75">
      <c r="A1598" s="129"/>
      <c r="B1598" s="121"/>
      <c r="C1598" s="220"/>
      <c r="D1598" s="220"/>
      <c r="E1598" s="221"/>
    </row>
    <row r="1599" spans="1:5" ht="12.75">
      <c r="A1599" s="129"/>
      <c r="B1599" s="121"/>
      <c r="C1599" s="220"/>
      <c r="D1599" s="220"/>
      <c r="E1599" s="221"/>
    </row>
    <row r="1600" spans="1:5" ht="12.75">
      <c r="A1600" s="129"/>
      <c r="B1600" s="121"/>
      <c r="C1600" s="220"/>
      <c r="D1600" s="220"/>
      <c r="E1600" s="221"/>
    </row>
    <row r="1601" spans="1:5" ht="12.75">
      <c r="A1601" s="129"/>
      <c r="B1601" s="121"/>
      <c r="C1601" s="220"/>
      <c r="D1601" s="220"/>
      <c r="E1601" s="221"/>
    </row>
    <row r="1602" spans="1:5" ht="12.75">
      <c r="A1602" s="129"/>
      <c r="B1602" s="121"/>
      <c r="C1602" s="220"/>
      <c r="D1602" s="220"/>
      <c r="E1602" s="221"/>
    </row>
    <row r="1603" spans="1:5" ht="12.75">
      <c r="A1603" s="129"/>
      <c r="B1603" s="121"/>
      <c r="C1603" s="220"/>
      <c r="D1603" s="220"/>
      <c r="E1603" s="221"/>
    </row>
    <row r="1604" spans="1:5" ht="12.75">
      <c r="A1604" s="129"/>
      <c r="B1604" s="121"/>
      <c r="C1604" s="220"/>
      <c r="D1604" s="220"/>
      <c r="E1604" s="221"/>
    </row>
    <row r="1605" spans="1:5" ht="12.75">
      <c r="A1605" s="129"/>
      <c r="B1605" s="121"/>
      <c r="C1605" s="220"/>
      <c r="D1605" s="220"/>
      <c r="E1605" s="221"/>
    </row>
    <row r="1606" spans="1:5" ht="12.75">
      <c r="A1606" s="129"/>
      <c r="B1606" s="121"/>
      <c r="C1606" s="220"/>
      <c r="D1606" s="220"/>
      <c r="E1606" s="221"/>
    </row>
    <row r="1607" spans="1:5" ht="12.75">
      <c r="A1607" s="129"/>
      <c r="B1607" s="121"/>
      <c r="C1607" s="220"/>
      <c r="D1607" s="220"/>
      <c r="E1607" s="221"/>
    </row>
    <row r="1608" spans="1:5" ht="12.75">
      <c r="A1608" s="129"/>
      <c r="B1608" s="121"/>
      <c r="C1608" s="220"/>
      <c r="D1608" s="220"/>
      <c r="E1608" s="221"/>
    </row>
    <row r="1609" spans="1:5" ht="12.75">
      <c r="A1609" s="129"/>
      <c r="B1609" s="121"/>
      <c r="C1609" s="220"/>
      <c r="D1609" s="220"/>
      <c r="E1609" s="221"/>
    </row>
    <row r="1610" spans="1:5" ht="12.75">
      <c r="A1610" s="129"/>
      <c r="B1610" s="121"/>
      <c r="C1610" s="220"/>
      <c r="D1610" s="220"/>
      <c r="E1610" s="221"/>
    </row>
    <row r="1611" spans="1:5" ht="12.75">
      <c r="A1611" s="129"/>
      <c r="B1611" s="121"/>
      <c r="C1611" s="220"/>
      <c r="D1611" s="220"/>
      <c r="E1611" s="221"/>
    </row>
    <row r="1612" spans="1:5" ht="12.75">
      <c r="A1612" s="129"/>
      <c r="B1612" s="121"/>
      <c r="C1612" s="220"/>
      <c r="D1612" s="220"/>
      <c r="E1612" s="221"/>
    </row>
    <row r="1613" spans="1:5" ht="12.75">
      <c r="A1613" s="129"/>
      <c r="B1613" s="121"/>
      <c r="C1613" s="220"/>
      <c r="D1613" s="220"/>
      <c r="E1613" s="221"/>
    </row>
    <row r="1614" spans="1:5" ht="12.75">
      <c r="A1614" s="129"/>
      <c r="B1614" s="121"/>
      <c r="C1614" s="220"/>
      <c r="D1614" s="220"/>
      <c r="E1614" s="221"/>
    </row>
    <row r="1615" spans="1:5" ht="12.75">
      <c r="A1615" s="129"/>
      <c r="B1615" s="121"/>
      <c r="C1615" s="220"/>
      <c r="D1615" s="220"/>
      <c r="E1615" s="221"/>
    </row>
    <row r="1616" spans="1:5" ht="12.75">
      <c r="A1616" s="129"/>
      <c r="B1616" s="121"/>
      <c r="C1616" s="220"/>
      <c r="D1616" s="220"/>
      <c r="E1616" s="221"/>
    </row>
    <row r="1617" spans="1:5" ht="12.75">
      <c r="A1617" s="129"/>
      <c r="B1617" s="121"/>
      <c r="C1617" s="220"/>
      <c r="D1617" s="220"/>
      <c r="E1617" s="221"/>
    </row>
    <row r="1618" spans="1:5" ht="12.75">
      <c r="A1618" s="129"/>
      <c r="B1618" s="121"/>
      <c r="C1618" s="220"/>
      <c r="D1618" s="220"/>
      <c r="E1618" s="221"/>
    </row>
    <row r="1619" spans="1:5" ht="12.75">
      <c r="A1619" s="129"/>
      <c r="B1619" s="121"/>
      <c r="C1619" s="220"/>
      <c r="D1619" s="220"/>
      <c r="E1619" s="221"/>
    </row>
    <row r="1620" spans="1:5" ht="12.75">
      <c r="A1620" s="129"/>
      <c r="B1620" s="121"/>
      <c r="C1620" s="220"/>
      <c r="D1620" s="220"/>
      <c r="E1620" s="221"/>
    </row>
    <row r="1621" spans="1:5" ht="12.75">
      <c r="A1621" s="129"/>
      <c r="B1621" s="121"/>
      <c r="C1621" s="220"/>
      <c r="D1621" s="220"/>
      <c r="E1621" s="221"/>
    </row>
    <row r="1622" spans="1:5" ht="12.75">
      <c r="A1622" s="129"/>
      <c r="B1622" s="121"/>
      <c r="C1622" s="220"/>
      <c r="D1622" s="220"/>
      <c r="E1622" s="221"/>
    </row>
    <row r="1623" spans="1:5" ht="12.75">
      <c r="A1623" s="129"/>
      <c r="B1623" s="121"/>
      <c r="C1623" s="220"/>
      <c r="D1623" s="220"/>
      <c r="E1623" s="221"/>
    </row>
    <row r="1624" spans="1:5" ht="12.75">
      <c r="A1624" s="129"/>
      <c r="B1624" s="121"/>
      <c r="C1624" s="220"/>
      <c r="D1624" s="220"/>
      <c r="E1624" s="221"/>
    </row>
    <row r="1625" spans="1:5" ht="12.75">
      <c r="A1625" s="129"/>
      <c r="B1625" s="121"/>
      <c r="C1625" s="220"/>
      <c r="D1625" s="220"/>
      <c r="E1625" s="221"/>
    </row>
    <row r="1626" spans="1:5" ht="12.75">
      <c r="A1626" s="129"/>
      <c r="B1626" s="121"/>
      <c r="C1626" s="220"/>
      <c r="D1626" s="220"/>
      <c r="E1626" s="221"/>
    </row>
    <row r="1627" spans="1:5" ht="12.75">
      <c r="A1627" s="129"/>
      <c r="B1627" s="121"/>
      <c r="C1627" s="220"/>
      <c r="D1627" s="220"/>
      <c r="E1627" s="221"/>
    </row>
    <row r="1628" spans="1:5" ht="12.75">
      <c r="A1628" s="129"/>
      <c r="B1628" s="121"/>
      <c r="C1628" s="220"/>
      <c r="D1628" s="220"/>
      <c r="E1628" s="221"/>
    </row>
    <row r="1629" spans="1:5" ht="12.75">
      <c r="A1629" s="129"/>
      <c r="B1629" s="121"/>
      <c r="C1629" s="220"/>
      <c r="D1629" s="220"/>
      <c r="E1629" s="221"/>
    </row>
    <row r="1630" spans="1:5" ht="12.75">
      <c r="A1630" s="129"/>
      <c r="B1630" s="121"/>
      <c r="C1630" s="220"/>
      <c r="D1630" s="220"/>
      <c r="E1630" s="221"/>
    </row>
    <row r="1631" spans="1:5" ht="12.75">
      <c r="A1631" s="129"/>
      <c r="B1631" s="121"/>
      <c r="C1631" s="220"/>
      <c r="D1631" s="220"/>
      <c r="E1631" s="221"/>
    </row>
    <row r="1632" spans="1:5" ht="12.75">
      <c r="A1632" s="129"/>
      <c r="B1632" s="121"/>
      <c r="C1632" s="220"/>
      <c r="D1632" s="220"/>
      <c r="E1632" s="221"/>
    </row>
    <row r="1633" spans="1:5" ht="12.75">
      <c r="A1633" s="129"/>
      <c r="B1633" s="121"/>
      <c r="C1633" s="220"/>
      <c r="D1633" s="220"/>
      <c r="E1633" s="221"/>
    </row>
    <row r="1634" spans="1:5" ht="12.75">
      <c r="A1634" s="129"/>
      <c r="B1634" s="121"/>
      <c r="C1634" s="220"/>
      <c r="D1634" s="220"/>
      <c r="E1634" s="221"/>
    </row>
    <row r="1635" spans="1:5" ht="12.75">
      <c r="A1635" s="129"/>
      <c r="B1635" s="121"/>
      <c r="C1635" s="220"/>
      <c r="D1635" s="220"/>
      <c r="E1635" s="221"/>
    </row>
    <row r="1636" spans="1:5" ht="12.75">
      <c r="A1636" s="129"/>
      <c r="B1636" s="121"/>
      <c r="C1636" s="220"/>
      <c r="D1636" s="220"/>
      <c r="E1636" s="221"/>
    </row>
    <row r="1637" spans="1:5" ht="12.75">
      <c r="A1637" s="129"/>
      <c r="B1637" s="121"/>
      <c r="C1637" s="220"/>
      <c r="D1637" s="220"/>
      <c r="E1637" s="221"/>
    </row>
    <row r="1638" spans="1:5" ht="12.75">
      <c r="A1638" s="129"/>
      <c r="B1638" s="121"/>
      <c r="C1638" s="220"/>
      <c r="D1638" s="220"/>
      <c r="E1638" s="221"/>
    </row>
    <row r="1639" spans="1:5" ht="12.75">
      <c r="A1639" s="129"/>
      <c r="B1639" s="121"/>
      <c r="C1639" s="220"/>
      <c r="D1639" s="220"/>
      <c r="E1639" s="221"/>
    </row>
    <row r="1640" spans="1:5" ht="12.75">
      <c r="A1640" s="129"/>
      <c r="B1640" s="121"/>
      <c r="C1640" s="220"/>
      <c r="D1640" s="220"/>
      <c r="E1640" s="221"/>
    </row>
    <row r="1641" spans="1:5" ht="12.75">
      <c r="A1641" s="129"/>
      <c r="B1641" s="121"/>
      <c r="C1641" s="220"/>
      <c r="D1641" s="220"/>
      <c r="E1641" s="221"/>
    </row>
    <row r="1642" spans="1:5" ht="12.75">
      <c r="A1642" s="129"/>
      <c r="B1642" s="121"/>
      <c r="C1642" s="220"/>
      <c r="D1642" s="220"/>
      <c r="E1642" s="221"/>
    </row>
    <row r="1643" spans="1:5" ht="12.75">
      <c r="A1643" s="129"/>
      <c r="B1643" s="121"/>
      <c r="C1643" s="220"/>
      <c r="D1643" s="220"/>
      <c r="E1643" s="221"/>
    </row>
    <row r="1644" spans="1:5" ht="12.75">
      <c r="A1644" s="129"/>
      <c r="B1644" s="121"/>
      <c r="C1644" s="220"/>
      <c r="D1644" s="220"/>
      <c r="E1644" s="221"/>
    </row>
    <row r="1645" spans="1:5" ht="12.75">
      <c r="A1645" s="129"/>
      <c r="B1645" s="121"/>
      <c r="C1645" s="220"/>
      <c r="D1645" s="220"/>
      <c r="E1645" s="221"/>
    </row>
    <row r="1646" spans="1:5" ht="12.75">
      <c r="A1646" s="129"/>
      <c r="B1646" s="121"/>
      <c r="C1646" s="220"/>
      <c r="D1646" s="220"/>
      <c r="E1646" s="221"/>
    </row>
    <row r="1647" spans="1:5" ht="12.75">
      <c r="A1647" s="129"/>
      <c r="B1647" s="121"/>
      <c r="C1647" s="220"/>
      <c r="D1647" s="220"/>
      <c r="E1647" s="221"/>
    </row>
    <row r="1648" spans="1:5" ht="12.75">
      <c r="A1648" s="129"/>
      <c r="B1648" s="121"/>
      <c r="C1648" s="220"/>
      <c r="D1648" s="220"/>
      <c r="E1648" s="221"/>
    </row>
    <row r="1649" spans="1:5" ht="12.75">
      <c r="A1649" s="129"/>
      <c r="B1649" s="121"/>
      <c r="C1649" s="220"/>
      <c r="D1649" s="220"/>
      <c r="E1649" s="221"/>
    </row>
    <row r="1650" spans="1:5" ht="12.75">
      <c r="A1650" s="129"/>
      <c r="B1650" s="121"/>
      <c r="C1650" s="220"/>
      <c r="D1650" s="220"/>
      <c r="E1650" s="221"/>
    </row>
    <row r="1651" spans="1:5" ht="12.75">
      <c r="A1651" s="129"/>
      <c r="B1651" s="121"/>
      <c r="C1651" s="220"/>
      <c r="D1651" s="220"/>
      <c r="E1651" s="221"/>
    </row>
    <row r="1652" spans="1:5" ht="12.75">
      <c r="A1652" s="129"/>
      <c r="B1652" s="121"/>
      <c r="C1652" s="220"/>
      <c r="D1652" s="220"/>
      <c r="E1652" s="221"/>
    </row>
    <row r="1653" spans="1:5" ht="12.75">
      <c r="A1653" s="129"/>
      <c r="B1653" s="121"/>
      <c r="C1653" s="220"/>
      <c r="D1653" s="220"/>
      <c r="E1653" s="221"/>
    </row>
    <row r="1654" spans="1:5" ht="12.75">
      <c r="A1654" s="129"/>
      <c r="B1654" s="121"/>
      <c r="C1654" s="220"/>
      <c r="D1654" s="220"/>
      <c r="E1654" s="221"/>
    </row>
    <row r="1655" spans="1:5" ht="12.75">
      <c r="A1655" s="129"/>
      <c r="B1655" s="121"/>
      <c r="C1655" s="220"/>
      <c r="D1655" s="220"/>
      <c r="E1655" s="221"/>
    </row>
    <row r="1656" spans="1:5" ht="12.75">
      <c r="A1656" s="129"/>
      <c r="B1656" s="121"/>
      <c r="C1656" s="220"/>
      <c r="D1656" s="220"/>
      <c r="E1656" s="221"/>
    </row>
    <row r="1657" spans="1:5" ht="12.75">
      <c r="A1657" s="129"/>
      <c r="B1657" s="121"/>
      <c r="C1657" s="220"/>
      <c r="D1657" s="220"/>
      <c r="E1657" s="221"/>
    </row>
    <row r="1658" spans="1:5" ht="12.75">
      <c r="A1658" s="129"/>
      <c r="B1658" s="121"/>
      <c r="C1658" s="220"/>
      <c r="D1658" s="220"/>
      <c r="E1658" s="221"/>
    </row>
    <row r="1659" spans="1:5" ht="12.75">
      <c r="A1659" s="129"/>
      <c r="B1659" s="121"/>
      <c r="C1659" s="220"/>
      <c r="D1659" s="220"/>
      <c r="E1659" s="221"/>
    </row>
    <row r="1660" spans="1:5" ht="12.75">
      <c r="A1660" s="129"/>
      <c r="B1660" s="121"/>
      <c r="C1660" s="220"/>
      <c r="D1660" s="220"/>
      <c r="E1660" s="221"/>
    </row>
    <row r="1661" spans="1:5" ht="12.75">
      <c r="A1661" s="129"/>
      <c r="B1661" s="121"/>
      <c r="C1661" s="220"/>
      <c r="D1661" s="220"/>
      <c r="E1661" s="221"/>
    </row>
    <row r="1662" spans="1:5" ht="12.75">
      <c r="A1662" s="129"/>
      <c r="B1662" s="121"/>
      <c r="C1662" s="220"/>
      <c r="D1662" s="220"/>
      <c r="E1662" s="221"/>
    </row>
    <row r="1663" spans="1:5" ht="12.75">
      <c r="A1663" s="129"/>
      <c r="B1663" s="121"/>
      <c r="C1663" s="220"/>
      <c r="D1663" s="220"/>
      <c r="E1663" s="221"/>
    </row>
    <row r="1664" spans="1:5" ht="12.75">
      <c r="A1664" s="129"/>
      <c r="B1664" s="121"/>
      <c r="C1664" s="220"/>
      <c r="D1664" s="220"/>
      <c r="E1664" s="221"/>
    </row>
    <row r="1665" spans="1:5" ht="12.75">
      <c r="A1665" s="129"/>
      <c r="B1665" s="121"/>
      <c r="C1665" s="220"/>
      <c r="D1665" s="220"/>
      <c r="E1665" s="221"/>
    </row>
    <row r="1666" spans="1:5" ht="12.75">
      <c r="A1666" s="129"/>
      <c r="B1666" s="121"/>
      <c r="C1666" s="220"/>
      <c r="D1666" s="220"/>
      <c r="E1666" s="221"/>
    </row>
    <row r="1667" spans="1:5" ht="12.75">
      <c r="A1667" s="129"/>
      <c r="B1667" s="121"/>
      <c r="C1667" s="220"/>
      <c r="D1667" s="220"/>
      <c r="E1667" s="221"/>
    </row>
    <row r="1668" spans="1:5" ht="12.75">
      <c r="A1668" s="129"/>
      <c r="B1668" s="121"/>
      <c r="C1668" s="220"/>
      <c r="D1668" s="220"/>
      <c r="E1668" s="221"/>
    </row>
    <row r="1669" spans="1:5" ht="12.75">
      <c r="A1669" s="129"/>
      <c r="B1669" s="121"/>
      <c r="C1669" s="220"/>
      <c r="D1669" s="220"/>
      <c r="E1669" s="221"/>
    </row>
    <row r="1670" spans="1:5" ht="12.75">
      <c r="A1670" s="129"/>
      <c r="B1670" s="121"/>
      <c r="C1670" s="220"/>
      <c r="D1670" s="220"/>
      <c r="E1670" s="221"/>
    </row>
    <row r="1671" spans="1:5" ht="12.75">
      <c r="A1671" s="129"/>
      <c r="B1671" s="121"/>
      <c r="C1671" s="220"/>
      <c r="D1671" s="220"/>
      <c r="E1671" s="221"/>
    </row>
    <row r="1672" spans="1:5" ht="12.75">
      <c r="A1672" s="129"/>
      <c r="B1672" s="121"/>
      <c r="C1672" s="220"/>
      <c r="D1672" s="220"/>
      <c r="E1672" s="221"/>
    </row>
    <row r="1673" spans="1:5" ht="12.75">
      <c r="A1673" s="129"/>
      <c r="B1673" s="121"/>
      <c r="C1673" s="220"/>
      <c r="D1673" s="220"/>
      <c r="E1673" s="221"/>
    </row>
    <row r="1674" spans="1:5" ht="12.75">
      <c r="A1674" s="129"/>
      <c r="B1674" s="121"/>
      <c r="C1674" s="220"/>
      <c r="D1674" s="220"/>
      <c r="E1674" s="221"/>
    </row>
    <row r="1675" spans="1:5" ht="12.75">
      <c r="A1675" s="129"/>
      <c r="B1675" s="121"/>
      <c r="C1675" s="220"/>
      <c r="D1675" s="220"/>
      <c r="E1675" s="221"/>
    </row>
    <row r="1676" spans="1:5" ht="12.75">
      <c r="A1676" s="129"/>
      <c r="B1676" s="121"/>
      <c r="C1676" s="220"/>
      <c r="D1676" s="220"/>
      <c r="E1676" s="221"/>
    </row>
    <row r="1677" spans="1:5" ht="12.75">
      <c r="A1677" s="129"/>
      <c r="B1677" s="121"/>
      <c r="C1677" s="220"/>
      <c r="D1677" s="220"/>
      <c r="E1677" s="221"/>
    </row>
    <row r="1678" spans="1:5" ht="12.75">
      <c r="A1678" s="129"/>
      <c r="B1678" s="121"/>
      <c r="C1678" s="220"/>
      <c r="D1678" s="220"/>
      <c r="E1678" s="221"/>
    </row>
    <row r="1679" spans="1:5" ht="12.75">
      <c r="A1679" s="129"/>
      <c r="B1679" s="121"/>
      <c r="C1679" s="220"/>
      <c r="D1679" s="220"/>
      <c r="E1679" s="221"/>
    </row>
    <row r="1680" spans="1:5" ht="12.75">
      <c r="A1680" s="129"/>
      <c r="B1680" s="121"/>
      <c r="C1680" s="220"/>
      <c r="D1680" s="220"/>
      <c r="E1680" s="221"/>
    </row>
    <row r="1681" spans="1:5" ht="12.75">
      <c r="A1681" s="129"/>
      <c r="B1681" s="121"/>
      <c r="C1681" s="220"/>
      <c r="D1681" s="220"/>
      <c r="E1681" s="221"/>
    </row>
    <row r="1682" spans="1:5" ht="12.75">
      <c r="A1682" s="129"/>
      <c r="B1682" s="121"/>
      <c r="C1682" s="220"/>
      <c r="D1682" s="220"/>
      <c r="E1682" s="221"/>
    </row>
    <row r="1683" spans="1:5" ht="12.75">
      <c r="A1683" s="129"/>
      <c r="B1683" s="121"/>
      <c r="C1683" s="220"/>
      <c r="D1683" s="220"/>
      <c r="E1683" s="221"/>
    </row>
    <row r="1684" spans="1:5" ht="12.75">
      <c r="A1684" s="129"/>
      <c r="B1684" s="121"/>
      <c r="C1684" s="220"/>
      <c r="D1684" s="220"/>
      <c r="E1684" s="221"/>
    </row>
    <row r="1685" spans="1:5" ht="12.75">
      <c r="A1685" s="129"/>
      <c r="B1685" s="121"/>
      <c r="C1685" s="220"/>
      <c r="D1685" s="220"/>
      <c r="E1685" s="221"/>
    </row>
    <row r="1686" spans="1:5" ht="12.75">
      <c r="A1686" s="129"/>
      <c r="B1686" s="121"/>
      <c r="C1686" s="220"/>
      <c r="D1686" s="220"/>
      <c r="E1686" s="221"/>
    </row>
    <row r="1687" spans="1:5" ht="12.75">
      <c r="A1687" s="129"/>
      <c r="B1687" s="121"/>
      <c r="C1687" s="220"/>
      <c r="D1687" s="220"/>
      <c r="E1687" s="221"/>
    </row>
    <row r="1688" spans="1:5" ht="12.75">
      <c r="A1688" s="129"/>
      <c r="B1688" s="121"/>
      <c r="C1688" s="220"/>
      <c r="D1688" s="220"/>
      <c r="E1688" s="221"/>
    </row>
    <row r="1689" spans="1:5" ht="12.75">
      <c r="A1689" s="129"/>
      <c r="B1689" s="121"/>
      <c r="C1689" s="220"/>
      <c r="D1689" s="220"/>
      <c r="E1689" s="221"/>
    </row>
    <row r="1690" spans="1:5" ht="12.75">
      <c r="A1690" s="129"/>
      <c r="B1690" s="121"/>
      <c r="C1690" s="220"/>
      <c r="D1690" s="220"/>
      <c r="E1690" s="221"/>
    </row>
    <row r="1691" spans="1:5" ht="12.75">
      <c r="A1691" s="129"/>
      <c r="B1691" s="121"/>
      <c r="C1691" s="220"/>
      <c r="D1691" s="220"/>
      <c r="E1691" s="221"/>
    </row>
    <row r="1692" spans="1:5" ht="12.75">
      <c r="A1692" s="129"/>
      <c r="B1692" s="121"/>
      <c r="C1692" s="220"/>
      <c r="D1692" s="220"/>
      <c r="E1692" s="221"/>
    </row>
    <row r="1693" spans="1:5" ht="12.75">
      <c r="A1693" s="129"/>
      <c r="B1693" s="121"/>
      <c r="C1693" s="220"/>
      <c r="D1693" s="220"/>
      <c r="E1693" s="221"/>
    </row>
    <row r="1694" spans="1:5" ht="12.75">
      <c r="A1694" s="129"/>
      <c r="B1694" s="121"/>
      <c r="C1694" s="220"/>
      <c r="D1694" s="220"/>
      <c r="E1694" s="221"/>
    </row>
    <row r="1695" spans="1:5" ht="12.75">
      <c r="A1695" s="129"/>
      <c r="B1695" s="121"/>
      <c r="C1695" s="220"/>
      <c r="D1695" s="220"/>
      <c r="E1695" s="221"/>
    </row>
    <row r="1696" spans="1:5" ht="12.75">
      <c r="A1696" s="129"/>
      <c r="B1696" s="121"/>
      <c r="C1696" s="220"/>
      <c r="D1696" s="220"/>
      <c r="E1696" s="221"/>
    </row>
    <row r="1697" spans="1:5" ht="12.75">
      <c r="A1697" s="129"/>
      <c r="B1697" s="121"/>
      <c r="C1697" s="220"/>
      <c r="D1697" s="220"/>
      <c r="E1697" s="221"/>
    </row>
    <row r="1698" spans="1:5" ht="12.75">
      <c r="A1698" s="129"/>
      <c r="B1698" s="121"/>
      <c r="C1698" s="220"/>
      <c r="D1698" s="220"/>
      <c r="E1698" s="221"/>
    </row>
    <row r="1699" spans="1:5" ht="12.75">
      <c r="A1699" s="129"/>
      <c r="B1699" s="121"/>
      <c r="C1699" s="220"/>
      <c r="D1699" s="220"/>
      <c r="E1699" s="221"/>
    </row>
    <row r="1700" spans="1:5" ht="12.75">
      <c r="A1700" s="129"/>
      <c r="B1700" s="121"/>
      <c r="C1700" s="220"/>
      <c r="D1700" s="220"/>
      <c r="E1700" s="221"/>
    </row>
    <row r="1701" spans="1:5" ht="12.75">
      <c r="A1701" s="129"/>
      <c r="B1701" s="121"/>
      <c r="C1701" s="220"/>
      <c r="D1701" s="220"/>
      <c r="E1701" s="221"/>
    </row>
    <row r="1702" spans="1:5" ht="12.75">
      <c r="A1702" s="129"/>
      <c r="B1702" s="121"/>
      <c r="C1702" s="220"/>
      <c r="D1702" s="220"/>
      <c r="E1702" s="221"/>
    </row>
    <row r="1703" spans="1:5" ht="12.75">
      <c r="A1703" s="129"/>
      <c r="B1703" s="121"/>
      <c r="C1703" s="220"/>
      <c r="D1703" s="220"/>
      <c r="E1703" s="221"/>
    </row>
    <row r="1704" spans="1:5" ht="12.75">
      <c r="A1704" s="129"/>
      <c r="B1704" s="121"/>
      <c r="C1704" s="220"/>
      <c r="D1704" s="220"/>
      <c r="E1704" s="221"/>
    </row>
    <row r="1705" spans="1:5" ht="12.75">
      <c r="A1705" s="129"/>
      <c r="B1705" s="121"/>
      <c r="C1705" s="220"/>
      <c r="D1705" s="220"/>
      <c r="E1705" s="221"/>
    </row>
    <row r="1706" spans="1:5" ht="12.75">
      <c r="A1706" s="129"/>
      <c r="B1706" s="121"/>
      <c r="C1706" s="220"/>
      <c r="D1706" s="220"/>
      <c r="E1706" s="221"/>
    </row>
    <row r="1707" spans="1:5" ht="12.75">
      <c r="A1707" s="129"/>
      <c r="B1707" s="121"/>
      <c r="C1707" s="220"/>
      <c r="D1707" s="220"/>
      <c r="E1707" s="221"/>
    </row>
    <row r="1708" spans="1:5" ht="12.75">
      <c r="A1708" s="129"/>
      <c r="B1708" s="121"/>
      <c r="C1708" s="220"/>
      <c r="D1708" s="220"/>
      <c r="E1708" s="221"/>
    </row>
    <row r="1709" spans="1:5" ht="12.75">
      <c r="A1709" s="129"/>
      <c r="B1709" s="121"/>
      <c r="C1709" s="220"/>
      <c r="D1709" s="220"/>
      <c r="E1709" s="221"/>
    </row>
    <row r="1710" spans="1:5" ht="12.75">
      <c r="A1710" s="129"/>
      <c r="B1710" s="121"/>
      <c r="C1710" s="220"/>
      <c r="D1710" s="220"/>
      <c r="E1710" s="221"/>
    </row>
    <row r="1711" spans="1:5" ht="12.75">
      <c r="A1711" s="129"/>
      <c r="B1711" s="121"/>
      <c r="C1711" s="220"/>
      <c r="D1711" s="220"/>
      <c r="E1711" s="221"/>
    </row>
    <row r="1712" spans="1:5" ht="12.75">
      <c r="A1712" s="129"/>
      <c r="B1712" s="121"/>
      <c r="C1712" s="220"/>
      <c r="D1712" s="220"/>
      <c r="E1712" s="221"/>
    </row>
    <row r="1713" spans="1:5" ht="12.75">
      <c r="A1713" s="129"/>
      <c r="B1713" s="121"/>
      <c r="C1713" s="220"/>
      <c r="D1713" s="220"/>
      <c r="E1713" s="221"/>
    </row>
    <row r="1714" spans="1:5" ht="12.75">
      <c r="A1714" s="129"/>
      <c r="B1714" s="121"/>
      <c r="C1714" s="220"/>
      <c r="D1714" s="220"/>
      <c r="E1714" s="221"/>
    </row>
    <row r="1715" spans="1:5" ht="12.75">
      <c r="A1715" s="129"/>
      <c r="B1715" s="121"/>
      <c r="C1715" s="220"/>
      <c r="D1715" s="220"/>
      <c r="E1715" s="221"/>
    </row>
    <row r="1716" spans="1:5" ht="12.75">
      <c r="A1716" s="129"/>
      <c r="B1716" s="121"/>
      <c r="C1716" s="220"/>
      <c r="D1716" s="220"/>
      <c r="E1716" s="221"/>
    </row>
    <row r="1717" spans="1:5" ht="12.75">
      <c r="A1717" s="129"/>
      <c r="B1717" s="121"/>
      <c r="C1717" s="220"/>
      <c r="D1717" s="220"/>
      <c r="E1717" s="221"/>
    </row>
    <row r="1718" spans="1:5" ht="12.75">
      <c r="A1718" s="129"/>
      <c r="B1718" s="121"/>
      <c r="C1718" s="220"/>
      <c r="D1718" s="220"/>
      <c r="E1718" s="221"/>
    </row>
    <row r="1719" spans="1:5" ht="12.75">
      <c r="A1719" s="129"/>
      <c r="B1719" s="121"/>
      <c r="C1719" s="220"/>
      <c r="D1719" s="220"/>
      <c r="E1719" s="221"/>
    </row>
    <row r="1720" spans="1:5" ht="12.75">
      <c r="A1720" s="129"/>
      <c r="B1720" s="121"/>
      <c r="C1720" s="220"/>
      <c r="D1720" s="220"/>
      <c r="E1720" s="221"/>
    </row>
    <row r="1721" spans="1:5" ht="12.75">
      <c r="A1721" s="129"/>
      <c r="B1721" s="121"/>
      <c r="C1721" s="220"/>
      <c r="D1721" s="220"/>
      <c r="E1721" s="221"/>
    </row>
    <row r="1722" spans="1:5" ht="12.75">
      <c r="A1722" s="129"/>
      <c r="B1722" s="121"/>
      <c r="C1722" s="220"/>
      <c r="D1722" s="220"/>
      <c r="E1722" s="221"/>
    </row>
    <row r="1723" spans="1:5" ht="12.75">
      <c r="A1723" s="129"/>
      <c r="B1723" s="121"/>
      <c r="C1723" s="220"/>
      <c r="D1723" s="220"/>
      <c r="E1723" s="221"/>
    </row>
    <row r="1724" spans="1:5" ht="12.75">
      <c r="A1724" s="129"/>
      <c r="B1724" s="121"/>
      <c r="C1724" s="220"/>
      <c r="D1724" s="220"/>
      <c r="E1724" s="221"/>
    </row>
    <row r="1725" spans="1:5" ht="12.75">
      <c r="A1725" s="129"/>
      <c r="B1725" s="121"/>
      <c r="C1725" s="220"/>
      <c r="D1725" s="220"/>
      <c r="E1725" s="221"/>
    </row>
    <row r="1726" spans="1:5" ht="12.75">
      <c r="A1726" s="129"/>
      <c r="B1726" s="121"/>
      <c r="C1726" s="220"/>
      <c r="D1726" s="220"/>
      <c r="E1726" s="221"/>
    </row>
    <row r="1727" spans="1:5" ht="12.75">
      <c r="A1727" s="129"/>
      <c r="B1727" s="121"/>
      <c r="C1727" s="220"/>
      <c r="D1727" s="220"/>
      <c r="E1727" s="221"/>
    </row>
    <row r="1728" spans="1:5" ht="12.75">
      <c r="A1728" s="129"/>
      <c r="B1728" s="121"/>
      <c r="C1728" s="220"/>
      <c r="D1728" s="220"/>
      <c r="E1728" s="221"/>
    </row>
    <row r="1729" spans="1:5" ht="12.75">
      <c r="A1729" s="129"/>
      <c r="B1729" s="121"/>
      <c r="C1729" s="220"/>
      <c r="D1729" s="220"/>
      <c r="E1729" s="221"/>
    </row>
    <row r="1730" spans="1:5" ht="12.75">
      <c r="A1730" s="129"/>
      <c r="B1730" s="121"/>
      <c r="C1730" s="220"/>
      <c r="D1730" s="220"/>
      <c r="E1730" s="221"/>
    </row>
    <row r="1731" spans="1:5" ht="12.75">
      <c r="A1731" s="129"/>
      <c r="B1731" s="121"/>
      <c r="C1731" s="220"/>
      <c r="D1731" s="220"/>
      <c r="E1731" s="221"/>
    </row>
    <row r="1732" spans="1:5" ht="12.75">
      <c r="A1732" s="129"/>
      <c r="B1732" s="121"/>
      <c r="C1732" s="220"/>
      <c r="D1732" s="220"/>
      <c r="E1732" s="221"/>
    </row>
    <row r="1733" spans="1:5" ht="12.75">
      <c r="A1733" s="129"/>
      <c r="B1733" s="121"/>
      <c r="C1733" s="220"/>
      <c r="D1733" s="220"/>
      <c r="E1733" s="221"/>
    </row>
    <row r="1734" spans="1:5" ht="12.75">
      <c r="A1734" s="129"/>
      <c r="B1734" s="121"/>
      <c r="C1734" s="220"/>
      <c r="D1734" s="220"/>
      <c r="E1734" s="221"/>
    </row>
    <row r="1735" spans="1:5" ht="12.75">
      <c r="A1735" s="129"/>
      <c r="B1735" s="121"/>
      <c r="C1735" s="220"/>
      <c r="D1735" s="220"/>
      <c r="E1735" s="221"/>
    </row>
    <row r="1736" spans="1:5" ht="12.75">
      <c r="A1736" s="129"/>
      <c r="B1736" s="121"/>
      <c r="C1736" s="220"/>
      <c r="D1736" s="220"/>
      <c r="E1736" s="221"/>
    </row>
    <row r="1737" spans="1:5" ht="12.75">
      <c r="A1737" s="129"/>
      <c r="B1737" s="121"/>
      <c r="C1737" s="220"/>
      <c r="D1737" s="220"/>
      <c r="E1737" s="221"/>
    </row>
    <row r="1738" spans="1:5" ht="12.75">
      <c r="A1738" s="129"/>
      <c r="B1738" s="121"/>
      <c r="C1738" s="220"/>
      <c r="D1738" s="220"/>
      <c r="E1738" s="221"/>
    </row>
    <row r="1739" spans="1:5" ht="12.75">
      <c r="A1739" s="129"/>
      <c r="B1739" s="121"/>
      <c r="C1739" s="220"/>
      <c r="D1739" s="220"/>
      <c r="E1739" s="221"/>
    </row>
    <row r="1740" spans="1:5" ht="12.75">
      <c r="A1740" s="129"/>
      <c r="B1740" s="121"/>
      <c r="C1740" s="220"/>
      <c r="D1740" s="220"/>
      <c r="E1740" s="221"/>
    </row>
    <row r="1741" spans="1:5" ht="12.75">
      <c r="A1741" s="129"/>
      <c r="B1741" s="121"/>
      <c r="C1741" s="220"/>
      <c r="D1741" s="220"/>
      <c r="E1741" s="221"/>
    </row>
    <row r="1742" spans="1:5" ht="12.75">
      <c r="A1742" s="129"/>
      <c r="B1742" s="121"/>
      <c r="C1742" s="220"/>
      <c r="D1742" s="220"/>
      <c r="E1742" s="221"/>
    </row>
    <row r="1743" spans="1:5" ht="12.75">
      <c r="A1743" s="129"/>
      <c r="B1743" s="121"/>
      <c r="C1743" s="220"/>
      <c r="D1743" s="220"/>
      <c r="E1743" s="221"/>
    </row>
    <row r="1744" spans="1:5" ht="12.75">
      <c r="A1744" s="129"/>
      <c r="B1744" s="121"/>
      <c r="C1744" s="220"/>
      <c r="D1744" s="220"/>
      <c r="E1744" s="221"/>
    </row>
    <row r="1745" spans="1:5" ht="12.75">
      <c r="A1745" s="129"/>
      <c r="B1745" s="121"/>
      <c r="C1745" s="220"/>
      <c r="D1745" s="220"/>
      <c r="E1745" s="221"/>
    </row>
    <row r="1746" spans="1:5" ht="12.75">
      <c r="A1746" s="129"/>
      <c r="B1746" s="121"/>
      <c r="C1746" s="220"/>
      <c r="D1746" s="220"/>
      <c r="E1746" s="221"/>
    </row>
    <row r="1747" spans="1:5" ht="12.75">
      <c r="A1747" s="129"/>
      <c r="B1747" s="121"/>
      <c r="C1747" s="220"/>
      <c r="D1747" s="220"/>
      <c r="E1747" s="221"/>
    </row>
    <row r="1748" spans="1:5" ht="12.75">
      <c r="A1748" s="129"/>
      <c r="B1748" s="121"/>
      <c r="C1748" s="220"/>
      <c r="D1748" s="220"/>
      <c r="E1748" s="221"/>
    </row>
    <row r="1749" spans="1:5" ht="12.75">
      <c r="A1749" s="129"/>
      <c r="B1749" s="121"/>
      <c r="C1749" s="220"/>
      <c r="D1749" s="220"/>
      <c r="E1749" s="221"/>
    </row>
    <row r="1750" spans="1:5" ht="12.75">
      <c r="A1750" s="129"/>
      <c r="B1750" s="121"/>
      <c r="C1750" s="220"/>
      <c r="D1750" s="220"/>
      <c r="E1750" s="221"/>
    </row>
    <row r="1751" spans="1:5" ht="12.75">
      <c r="A1751" s="129"/>
      <c r="B1751" s="121"/>
      <c r="C1751" s="220"/>
      <c r="D1751" s="220"/>
      <c r="E1751" s="221"/>
    </row>
    <row r="1752" spans="1:5" ht="12.75">
      <c r="A1752" s="129"/>
      <c r="B1752" s="121"/>
      <c r="C1752" s="220"/>
      <c r="D1752" s="220"/>
      <c r="E1752" s="221"/>
    </row>
    <row r="1753" spans="1:5" ht="12.75">
      <c r="A1753" s="129"/>
      <c r="B1753" s="121"/>
      <c r="C1753" s="220"/>
      <c r="D1753" s="220"/>
      <c r="E1753" s="221"/>
    </row>
    <row r="1754" spans="1:5" ht="12.75">
      <c r="A1754" s="129"/>
      <c r="B1754" s="121"/>
      <c r="C1754" s="220"/>
      <c r="D1754" s="220"/>
      <c r="E1754" s="221"/>
    </row>
    <row r="1755" spans="1:5" ht="12.75">
      <c r="A1755" s="129"/>
      <c r="B1755" s="121"/>
      <c r="C1755" s="220"/>
      <c r="D1755" s="220"/>
      <c r="E1755" s="221"/>
    </row>
    <row r="1756" spans="1:5" ht="12.75">
      <c r="A1756" s="129"/>
      <c r="B1756" s="121"/>
      <c r="C1756" s="220"/>
      <c r="D1756" s="220"/>
      <c r="E1756" s="221"/>
    </row>
    <row r="1757" spans="1:5" ht="12.75">
      <c r="A1757" s="129"/>
      <c r="B1757" s="121"/>
      <c r="C1757" s="220"/>
      <c r="D1757" s="220"/>
      <c r="E1757" s="221"/>
    </row>
    <row r="1758" spans="1:5" ht="12.75">
      <c r="A1758" s="129"/>
      <c r="B1758" s="121"/>
      <c r="C1758" s="220"/>
      <c r="D1758" s="220"/>
      <c r="E1758" s="221"/>
    </row>
    <row r="1759" spans="1:5" ht="12.75">
      <c r="A1759" s="129"/>
      <c r="B1759" s="121"/>
      <c r="C1759" s="220"/>
      <c r="D1759" s="220"/>
      <c r="E1759" s="221"/>
    </row>
    <row r="1760" spans="1:5" ht="12.75">
      <c r="A1760" s="129"/>
      <c r="B1760" s="121"/>
      <c r="C1760" s="220"/>
      <c r="D1760" s="220"/>
      <c r="E1760" s="221"/>
    </row>
    <row r="1761" spans="1:5" ht="12.75">
      <c r="A1761" s="129"/>
      <c r="B1761" s="121"/>
      <c r="C1761" s="220"/>
      <c r="D1761" s="220"/>
      <c r="E1761" s="221"/>
    </row>
    <row r="1762" spans="1:5" ht="12.75">
      <c r="A1762" s="129"/>
      <c r="B1762" s="121"/>
      <c r="C1762" s="220"/>
      <c r="D1762" s="220"/>
      <c r="E1762" s="221"/>
    </row>
    <row r="1763" spans="1:5" ht="12.75">
      <c r="A1763" s="129"/>
      <c r="B1763" s="121"/>
      <c r="C1763" s="220"/>
      <c r="D1763" s="220"/>
      <c r="E1763" s="221"/>
    </row>
    <row r="1764" spans="1:5" ht="12.75">
      <c r="A1764" s="129"/>
      <c r="B1764" s="121"/>
      <c r="C1764" s="220"/>
      <c r="D1764" s="220"/>
      <c r="E1764" s="221"/>
    </row>
    <row r="1765" spans="1:5" ht="12.75">
      <c r="A1765" s="129"/>
      <c r="B1765" s="121"/>
      <c r="C1765" s="220"/>
      <c r="D1765" s="220"/>
      <c r="E1765" s="221"/>
    </row>
    <row r="1766" spans="1:5" ht="12.75">
      <c r="A1766" s="129"/>
      <c r="B1766" s="121"/>
      <c r="C1766" s="220"/>
      <c r="D1766" s="220"/>
      <c r="E1766" s="221"/>
    </row>
    <row r="1767" spans="1:5" ht="12.75">
      <c r="A1767" s="129"/>
      <c r="B1767" s="121"/>
      <c r="C1767" s="220"/>
      <c r="D1767" s="220"/>
      <c r="E1767" s="221"/>
    </row>
    <row r="1768" spans="1:5" ht="12.75">
      <c r="A1768" s="129"/>
      <c r="B1768" s="121"/>
      <c r="C1768" s="220"/>
      <c r="D1768" s="220"/>
      <c r="E1768" s="221"/>
    </row>
    <row r="1769" spans="1:5" ht="12.75">
      <c r="A1769" s="129"/>
      <c r="B1769" s="121"/>
      <c r="C1769" s="220"/>
      <c r="D1769" s="220"/>
      <c r="E1769" s="221"/>
    </row>
    <row r="1770" spans="1:5" ht="12.75">
      <c r="A1770" s="129"/>
      <c r="B1770" s="121"/>
      <c r="C1770" s="220"/>
      <c r="D1770" s="220"/>
      <c r="E1770" s="221"/>
    </row>
    <row r="1771" spans="1:5" ht="12.75">
      <c r="A1771" s="129"/>
      <c r="B1771" s="121"/>
      <c r="C1771" s="220"/>
      <c r="D1771" s="220"/>
      <c r="E1771" s="221"/>
    </row>
    <row r="1772" spans="1:5" ht="12.75">
      <c r="A1772" s="129"/>
      <c r="B1772" s="121"/>
      <c r="C1772" s="220"/>
      <c r="D1772" s="220"/>
      <c r="E1772" s="221"/>
    </row>
    <row r="1773" spans="1:5" ht="12.75">
      <c r="A1773" s="129"/>
      <c r="B1773" s="121"/>
      <c r="C1773" s="220"/>
      <c r="D1773" s="220"/>
      <c r="E1773" s="221"/>
    </row>
    <row r="1774" spans="1:5" ht="12.75">
      <c r="A1774" s="129"/>
      <c r="B1774" s="121"/>
      <c r="C1774" s="220"/>
      <c r="D1774" s="220"/>
      <c r="E1774" s="221"/>
    </row>
    <row r="1775" spans="1:5" ht="12.75">
      <c r="A1775" s="129"/>
      <c r="B1775" s="121"/>
      <c r="C1775" s="220"/>
      <c r="D1775" s="220"/>
      <c r="E1775" s="221"/>
    </row>
    <row r="1776" spans="1:5" ht="12.75">
      <c r="A1776" s="129"/>
      <c r="B1776" s="121"/>
      <c r="C1776" s="220"/>
      <c r="D1776" s="220"/>
      <c r="E1776" s="221"/>
    </row>
    <row r="1777" spans="1:5" ht="12.75">
      <c r="A1777" s="129"/>
      <c r="B1777" s="121"/>
      <c r="C1777" s="220"/>
      <c r="D1777" s="220"/>
      <c r="E1777" s="221"/>
    </row>
    <row r="1778" spans="1:5" ht="12.75">
      <c r="A1778" s="129"/>
      <c r="B1778" s="121"/>
      <c r="C1778" s="220"/>
      <c r="D1778" s="220"/>
      <c r="E1778" s="221"/>
    </row>
    <row r="1779" spans="1:5" ht="12.75">
      <c r="A1779" s="129"/>
      <c r="B1779" s="121"/>
      <c r="C1779" s="220"/>
      <c r="D1779" s="220"/>
      <c r="E1779" s="221"/>
    </row>
    <row r="1780" spans="1:5" ht="12.75">
      <c r="A1780" s="129"/>
      <c r="B1780" s="121"/>
      <c r="C1780" s="220"/>
      <c r="D1780" s="220"/>
      <c r="E1780" s="221"/>
    </row>
    <row r="1781" spans="1:5" ht="12.75">
      <c r="A1781" s="129"/>
      <c r="B1781" s="121"/>
      <c r="C1781" s="220"/>
      <c r="D1781" s="220"/>
      <c r="E1781" s="221"/>
    </row>
    <row r="1782" spans="1:5" ht="12.75">
      <c r="A1782" s="129"/>
      <c r="B1782" s="121"/>
      <c r="C1782" s="220"/>
      <c r="D1782" s="220"/>
      <c r="E1782" s="221"/>
    </row>
    <row r="1783" spans="1:5" ht="12.75">
      <c r="A1783" s="129"/>
      <c r="B1783" s="121"/>
      <c r="C1783" s="220"/>
      <c r="D1783" s="220"/>
      <c r="E1783" s="221"/>
    </row>
    <row r="1784" spans="1:5" ht="12.75">
      <c r="A1784" s="129"/>
      <c r="B1784" s="121"/>
      <c r="C1784" s="220"/>
      <c r="D1784" s="220"/>
      <c r="E1784" s="221"/>
    </row>
    <row r="1785" spans="1:5" ht="12.75">
      <c r="A1785" s="129"/>
      <c r="B1785" s="121"/>
      <c r="C1785" s="220"/>
      <c r="D1785" s="220"/>
      <c r="E1785" s="221"/>
    </row>
    <row r="1786" spans="1:5" ht="12.75">
      <c r="A1786" s="129"/>
      <c r="B1786" s="121"/>
      <c r="C1786" s="220"/>
      <c r="D1786" s="220"/>
      <c r="E1786" s="221"/>
    </row>
    <row r="1787" spans="1:5" ht="12.75">
      <c r="A1787" s="129"/>
      <c r="B1787" s="121"/>
      <c r="C1787" s="220"/>
      <c r="D1787" s="220"/>
      <c r="E1787" s="221"/>
    </row>
    <row r="1788" spans="1:5" ht="12.75">
      <c r="A1788" s="129"/>
      <c r="B1788" s="121"/>
      <c r="C1788" s="220"/>
      <c r="D1788" s="220"/>
      <c r="E1788" s="221"/>
    </row>
    <row r="1789" spans="1:5" ht="12.75">
      <c r="A1789" s="129"/>
      <c r="B1789" s="121"/>
      <c r="C1789" s="220"/>
      <c r="D1789" s="220"/>
      <c r="E1789" s="221"/>
    </row>
    <row r="1790" spans="1:5" ht="12.75">
      <c r="A1790" s="129"/>
      <c r="B1790" s="121"/>
      <c r="C1790" s="220"/>
      <c r="D1790" s="220"/>
      <c r="E1790" s="221"/>
    </row>
    <row r="1791" spans="1:5" ht="12.75">
      <c r="A1791" s="129"/>
      <c r="B1791" s="121"/>
      <c r="C1791" s="220"/>
      <c r="D1791" s="220"/>
      <c r="E1791" s="221"/>
    </row>
    <row r="1792" spans="1:5" ht="12.75">
      <c r="A1792" s="129"/>
      <c r="B1792" s="121"/>
      <c r="C1792" s="220"/>
      <c r="D1792" s="220"/>
      <c r="E1792" s="221"/>
    </row>
    <row r="1793" spans="1:5" ht="12.75">
      <c r="A1793" s="129"/>
      <c r="B1793" s="121"/>
      <c r="C1793" s="220"/>
      <c r="D1793" s="220"/>
      <c r="E1793" s="221"/>
    </row>
    <row r="1794" spans="1:5" ht="12.75">
      <c r="A1794" s="129"/>
      <c r="B1794" s="121"/>
      <c r="C1794" s="220"/>
      <c r="D1794" s="220"/>
      <c r="E1794" s="221"/>
    </row>
    <row r="1795" spans="1:5" ht="12.75">
      <c r="A1795" s="129"/>
      <c r="B1795" s="121"/>
      <c r="C1795" s="220"/>
      <c r="D1795" s="220"/>
      <c r="E1795" s="221"/>
    </row>
    <row r="1796" spans="1:5" ht="12.75">
      <c r="A1796" s="129"/>
      <c r="B1796" s="121"/>
      <c r="C1796" s="220"/>
      <c r="D1796" s="220"/>
      <c r="E1796" s="221"/>
    </row>
    <row r="1797" spans="1:5" ht="12.75">
      <c r="A1797" s="129"/>
      <c r="B1797" s="121"/>
      <c r="C1797" s="220"/>
      <c r="D1797" s="220"/>
      <c r="E1797" s="221"/>
    </row>
    <row r="1798" spans="1:5" ht="12.75">
      <c r="A1798" s="129"/>
      <c r="B1798" s="121"/>
      <c r="C1798" s="220"/>
      <c r="D1798" s="220"/>
      <c r="E1798" s="221"/>
    </row>
    <row r="1799" spans="1:5" ht="12.75">
      <c r="A1799" s="129"/>
      <c r="B1799" s="121"/>
      <c r="C1799" s="220"/>
      <c r="D1799" s="220"/>
      <c r="E1799" s="221"/>
    </row>
    <row r="1800" spans="1:5" ht="12.75">
      <c r="A1800" s="129"/>
      <c r="B1800" s="121"/>
      <c r="C1800" s="220"/>
      <c r="D1800" s="220"/>
      <c r="E1800" s="221"/>
    </row>
    <row r="1801" spans="1:5" ht="12.75">
      <c r="A1801" s="129"/>
      <c r="B1801" s="121"/>
      <c r="C1801" s="220"/>
      <c r="D1801" s="220"/>
      <c r="E1801" s="221"/>
    </row>
    <row r="1802" spans="1:5" ht="12.75">
      <c r="A1802" s="129"/>
      <c r="B1802" s="121"/>
      <c r="C1802" s="220"/>
      <c r="D1802" s="220"/>
      <c r="E1802" s="221"/>
    </row>
    <row r="1803" spans="1:5" ht="12.75">
      <c r="A1803" s="129"/>
      <c r="B1803" s="121"/>
      <c r="C1803" s="220"/>
      <c r="D1803" s="220"/>
      <c r="E1803" s="221"/>
    </row>
    <row r="1804" spans="1:5" ht="12.75">
      <c r="A1804" s="129"/>
      <c r="B1804" s="121"/>
      <c r="C1804" s="220"/>
      <c r="D1804" s="220"/>
      <c r="E1804" s="221"/>
    </row>
    <row r="1805" spans="1:5" ht="12.75">
      <c r="A1805" s="129"/>
      <c r="B1805" s="121"/>
      <c r="C1805" s="220"/>
      <c r="D1805" s="220"/>
      <c r="E1805" s="221"/>
    </row>
    <row r="1806" spans="1:5" ht="12.75">
      <c r="A1806" s="129"/>
      <c r="B1806" s="121"/>
      <c r="C1806" s="220"/>
      <c r="D1806" s="220"/>
      <c r="E1806" s="221"/>
    </row>
    <row r="1807" spans="1:5" ht="12.75">
      <c r="A1807" s="129"/>
      <c r="B1807" s="121"/>
      <c r="C1807" s="220"/>
      <c r="D1807" s="220"/>
      <c r="E1807" s="221"/>
    </row>
    <row r="1808" spans="1:5" ht="12.75">
      <c r="A1808" s="129"/>
      <c r="B1808" s="121"/>
      <c r="C1808" s="220"/>
      <c r="D1808" s="220"/>
      <c r="E1808" s="221"/>
    </row>
    <row r="1809" spans="1:5" ht="12.75">
      <c r="A1809" s="129"/>
      <c r="B1809" s="121"/>
      <c r="C1809" s="220"/>
      <c r="D1809" s="220"/>
      <c r="E1809" s="221"/>
    </row>
    <row r="1810" spans="1:5" ht="12.75">
      <c r="A1810" s="129"/>
      <c r="B1810" s="121"/>
      <c r="C1810" s="220"/>
      <c r="D1810" s="220"/>
      <c r="E1810" s="221"/>
    </row>
    <row r="1811" spans="1:5" ht="12.75">
      <c r="A1811" s="129"/>
      <c r="B1811" s="121"/>
      <c r="C1811" s="220"/>
      <c r="D1811" s="220"/>
      <c r="E1811" s="221"/>
    </row>
    <row r="1812" spans="1:5" ht="12.75">
      <c r="A1812" s="129"/>
      <c r="B1812" s="121"/>
      <c r="C1812" s="220"/>
      <c r="D1812" s="220"/>
      <c r="E1812" s="221"/>
    </row>
    <row r="1813" spans="1:5" ht="12.75">
      <c r="A1813" s="129"/>
      <c r="B1813" s="121"/>
      <c r="C1813" s="220"/>
      <c r="D1813" s="220"/>
      <c r="E1813" s="221"/>
    </row>
    <row r="1814" spans="1:5" ht="12.75">
      <c r="A1814" s="129"/>
      <c r="B1814" s="121"/>
      <c r="C1814" s="220"/>
      <c r="D1814" s="220"/>
      <c r="E1814" s="221"/>
    </row>
    <row r="1815" spans="1:5" ht="12.75">
      <c r="A1815" s="129"/>
      <c r="B1815" s="121"/>
      <c r="C1815" s="220"/>
      <c r="D1815" s="220"/>
      <c r="E1815" s="221"/>
    </row>
    <row r="1816" spans="1:5" ht="12.75">
      <c r="A1816" s="129"/>
      <c r="B1816" s="121"/>
      <c r="C1816" s="220"/>
      <c r="D1816" s="220"/>
      <c r="E1816" s="221"/>
    </row>
    <row r="1817" spans="1:5" ht="12.75">
      <c r="A1817" s="129"/>
      <c r="B1817" s="121"/>
      <c r="C1817" s="220"/>
      <c r="D1817" s="220"/>
      <c r="E1817" s="221"/>
    </row>
    <row r="1818" spans="1:5" ht="12.75">
      <c r="A1818" s="129"/>
      <c r="B1818" s="121"/>
      <c r="C1818" s="220"/>
      <c r="D1818" s="220"/>
      <c r="E1818" s="221"/>
    </row>
    <row r="1819" spans="1:5" ht="12.75">
      <c r="A1819" s="129"/>
      <c r="B1819" s="121"/>
      <c r="C1819" s="220"/>
      <c r="D1819" s="220"/>
      <c r="E1819" s="221"/>
    </row>
    <row r="1820" spans="1:5" ht="12.75">
      <c r="A1820" s="129"/>
      <c r="B1820" s="121"/>
      <c r="C1820" s="220"/>
      <c r="D1820" s="220"/>
      <c r="E1820" s="221"/>
    </row>
    <row r="1821" spans="1:5" ht="12.75">
      <c r="A1821" s="129"/>
      <c r="B1821" s="121"/>
      <c r="C1821" s="220"/>
      <c r="D1821" s="220"/>
      <c r="E1821" s="221"/>
    </row>
    <row r="1822" spans="1:5" ht="12.75">
      <c r="A1822" s="129"/>
      <c r="B1822" s="121"/>
      <c r="C1822" s="220"/>
      <c r="D1822" s="220"/>
      <c r="E1822" s="221"/>
    </row>
    <row r="1823" spans="1:5" ht="12.75">
      <c r="A1823" s="129"/>
      <c r="B1823" s="121"/>
      <c r="C1823" s="220"/>
      <c r="D1823" s="220"/>
      <c r="E1823" s="221"/>
    </row>
    <row r="1824" spans="1:5" ht="12.75">
      <c r="A1824" s="129"/>
      <c r="B1824" s="121"/>
      <c r="C1824" s="220"/>
      <c r="D1824" s="220"/>
      <c r="E1824" s="221"/>
    </row>
    <row r="1825" spans="1:5" ht="12.75">
      <c r="A1825" s="129"/>
      <c r="B1825" s="121"/>
      <c r="C1825" s="220"/>
      <c r="D1825" s="220"/>
      <c r="E1825" s="221"/>
    </row>
    <row r="1826" spans="1:5" ht="12.75">
      <c r="A1826" s="129"/>
      <c r="B1826" s="121"/>
      <c r="C1826" s="220"/>
      <c r="D1826" s="220"/>
      <c r="E1826" s="221"/>
    </row>
    <row r="1827" spans="1:5" ht="12.75">
      <c r="A1827" s="129"/>
      <c r="B1827" s="121"/>
      <c r="C1827" s="220"/>
      <c r="D1827" s="220"/>
      <c r="E1827" s="221"/>
    </row>
    <row r="1828" spans="1:5" ht="12.75">
      <c r="A1828" s="129"/>
      <c r="B1828" s="121"/>
      <c r="C1828" s="220"/>
      <c r="D1828" s="220"/>
      <c r="E1828" s="221"/>
    </row>
    <row r="1829" spans="1:5" ht="12.75">
      <c r="A1829" s="129"/>
      <c r="B1829" s="121"/>
      <c r="C1829" s="220"/>
      <c r="D1829" s="220"/>
      <c r="E1829" s="221"/>
    </row>
    <row r="1830" spans="1:5" ht="12.75">
      <c r="A1830" s="129"/>
      <c r="B1830" s="121"/>
      <c r="C1830" s="220"/>
      <c r="D1830" s="220"/>
      <c r="E1830" s="221"/>
    </row>
    <row r="1831" spans="1:5" ht="12.75">
      <c r="A1831" s="129"/>
      <c r="B1831" s="121"/>
      <c r="C1831" s="220"/>
      <c r="D1831" s="220"/>
      <c r="E1831" s="221"/>
    </row>
    <row r="1832" spans="1:5" ht="12.75">
      <c r="A1832" s="129"/>
      <c r="B1832" s="121"/>
      <c r="C1832" s="220"/>
      <c r="D1832" s="220"/>
      <c r="E1832" s="221"/>
    </row>
    <row r="1833" spans="1:5" ht="12.75">
      <c r="A1833" s="129"/>
      <c r="B1833" s="121"/>
      <c r="C1833" s="220"/>
      <c r="D1833" s="220"/>
      <c r="E1833" s="221"/>
    </row>
    <row r="1834" spans="1:5" ht="12.75">
      <c r="A1834" s="129"/>
      <c r="B1834" s="121"/>
      <c r="C1834" s="220"/>
      <c r="D1834" s="220"/>
      <c r="E1834" s="221"/>
    </row>
    <row r="1835" spans="1:5" ht="12.75">
      <c r="A1835" s="129"/>
      <c r="B1835" s="121"/>
      <c r="C1835" s="220"/>
      <c r="D1835" s="220"/>
      <c r="E1835" s="221"/>
    </row>
    <row r="1836" spans="1:5" ht="12.75">
      <c r="A1836" s="129"/>
      <c r="B1836" s="121"/>
      <c r="C1836" s="220"/>
      <c r="D1836" s="220"/>
      <c r="E1836" s="221"/>
    </row>
    <row r="1837" spans="1:5" ht="12.75">
      <c r="A1837" s="129"/>
      <c r="B1837" s="121"/>
      <c r="C1837" s="220"/>
      <c r="D1837" s="220"/>
      <c r="E1837" s="221"/>
    </row>
    <row r="1838" spans="1:5" ht="12.75">
      <c r="A1838" s="129"/>
      <c r="B1838" s="121"/>
      <c r="C1838" s="220"/>
      <c r="D1838" s="220"/>
      <c r="E1838" s="221"/>
    </row>
    <row r="1839" spans="1:5" ht="12.75">
      <c r="A1839" s="129"/>
      <c r="B1839" s="121"/>
      <c r="C1839" s="220"/>
      <c r="D1839" s="220"/>
      <c r="E1839" s="221"/>
    </row>
    <row r="1840" spans="1:5" ht="12.75">
      <c r="A1840" s="129"/>
      <c r="B1840" s="121"/>
      <c r="C1840" s="220"/>
      <c r="D1840" s="220"/>
      <c r="E1840" s="221"/>
    </row>
    <row r="1841" spans="1:5" ht="12.75">
      <c r="A1841" s="129"/>
      <c r="B1841" s="121"/>
      <c r="C1841" s="220"/>
      <c r="D1841" s="220"/>
      <c r="E1841" s="221"/>
    </row>
    <row r="1842" spans="1:5" ht="12.75">
      <c r="A1842" s="129"/>
      <c r="B1842" s="121"/>
      <c r="C1842" s="220"/>
      <c r="D1842" s="220"/>
      <c r="E1842" s="221"/>
    </row>
    <row r="1843" spans="1:5" ht="12.75">
      <c r="A1843" s="129"/>
      <c r="B1843" s="121"/>
      <c r="C1843" s="220"/>
      <c r="D1843" s="220"/>
      <c r="E1843" s="221"/>
    </row>
    <row r="1844" spans="1:5" ht="12.75">
      <c r="A1844" s="129"/>
      <c r="B1844" s="121"/>
      <c r="C1844" s="220"/>
      <c r="D1844" s="220"/>
      <c r="E1844" s="221"/>
    </row>
    <row r="1845" spans="1:5" ht="12.75">
      <c r="A1845" s="129"/>
      <c r="B1845" s="121"/>
      <c r="C1845" s="220"/>
      <c r="D1845" s="220"/>
      <c r="E1845" s="221"/>
    </row>
    <row r="1846" spans="1:5" ht="12.75">
      <c r="A1846" s="129"/>
      <c r="B1846" s="121"/>
      <c r="C1846" s="220"/>
      <c r="D1846" s="220"/>
      <c r="E1846" s="221"/>
    </row>
    <row r="1847" spans="1:5" ht="12.75">
      <c r="A1847" s="129"/>
      <c r="B1847" s="121"/>
      <c r="C1847" s="220"/>
      <c r="D1847" s="220"/>
      <c r="E1847" s="221"/>
    </row>
    <row r="1848" spans="1:5" ht="12.75">
      <c r="A1848" s="129"/>
      <c r="B1848" s="121"/>
      <c r="C1848" s="220"/>
      <c r="D1848" s="220"/>
      <c r="E1848" s="221"/>
    </row>
    <row r="1849" spans="1:5" ht="12.75">
      <c r="A1849" s="129"/>
      <c r="B1849" s="121"/>
      <c r="C1849" s="220"/>
      <c r="D1849" s="220"/>
      <c r="E1849" s="221"/>
    </row>
    <row r="1850" spans="1:5" ht="12.75">
      <c r="A1850" s="129"/>
      <c r="B1850" s="121"/>
      <c r="C1850" s="220"/>
      <c r="D1850" s="220"/>
      <c r="E1850" s="221"/>
    </row>
    <row r="1851" spans="1:5" ht="12.75">
      <c r="A1851" s="129"/>
      <c r="B1851" s="121"/>
      <c r="C1851" s="220"/>
      <c r="D1851" s="220"/>
      <c r="E1851" s="221"/>
    </row>
    <row r="1852" spans="1:5" ht="12.75">
      <c r="A1852" s="129"/>
      <c r="B1852" s="121"/>
      <c r="C1852" s="220"/>
      <c r="D1852" s="220"/>
      <c r="E1852" s="221"/>
    </row>
    <row r="1853" spans="1:5" ht="12.75">
      <c r="A1853" s="129"/>
      <c r="B1853" s="121"/>
      <c r="C1853" s="220"/>
      <c r="D1853" s="220"/>
      <c r="E1853" s="221"/>
    </row>
    <row r="1854" spans="1:5" ht="12.75">
      <c r="A1854" s="129"/>
      <c r="B1854" s="121"/>
      <c r="C1854" s="220"/>
      <c r="D1854" s="220"/>
      <c r="E1854" s="221"/>
    </row>
    <row r="1855" spans="1:5" ht="12.75">
      <c r="A1855" s="129"/>
      <c r="B1855" s="121"/>
      <c r="C1855" s="220"/>
      <c r="D1855" s="220"/>
      <c r="E1855" s="221"/>
    </row>
    <row r="1856" spans="1:5" ht="12.75">
      <c r="A1856" s="129"/>
      <c r="B1856" s="121"/>
      <c r="C1856" s="220"/>
      <c r="D1856" s="220"/>
      <c r="E1856" s="221"/>
    </row>
    <row r="1857" spans="1:5" ht="12.75">
      <c r="A1857" s="129"/>
      <c r="B1857" s="121"/>
      <c r="C1857" s="220"/>
      <c r="D1857" s="220"/>
      <c r="E1857" s="221"/>
    </row>
    <row r="1858" spans="1:5" ht="12.75">
      <c r="A1858" s="129"/>
      <c r="B1858" s="121"/>
      <c r="C1858" s="220"/>
      <c r="D1858" s="220"/>
      <c r="E1858" s="221"/>
    </row>
    <row r="1859" spans="1:5" ht="12.75">
      <c r="A1859" s="129"/>
      <c r="B1859" s="121"/>
      <c r="C1859" s="220"/>
      <c r="D1859" s="220"/>
      <c r="E1859" s="221"/>
    </row>
    <row r="1860" spans="1:5" ht="12.75">
      <c r="A1860" s="129"/>
      <c r="B1860" s="121"/>
      <c r="C1860" s="220"/>
      <c r="D1860" s="220"/>
      <c r="E1860" s="221"/>
    </row>
    <row r="1861" spans="1:5" ht="12.75">
      <c r="A1861" s="129"/>
      <c r="B1861" s="121"/>
      <c r="C1861" s="220"/>
      <c r="D1861" s="220"/>
      <c r="E1861" s="221"/>
    </row>
    <row r="1862" spans="1:5" ht="12.75">
      <c r="A1862" s="129"/>
      <c r="B1862" s="121"/>
      <c r="C1862" s="220"/>
      <c r="D1862" s="220"/>
      <c r="E1862" s="221"/>
    </row>
    <row r="1863" spans="1:5" ht="12.75">
      <c r="A1863" s="129"/>
      <c r="B1863" s="121"/>
      <c r="C1863" s="220"/>
      <c r="D1863" s="220"/>
      <c r="E1863" s="221"/>
    </row>
    <row r="1864" spans="1:5" ht="12.75">
      <c r="A1864" s="129"/>
      <c r="B1864" s="121"/>
      <c r="C1864" s="220"/>
      <c r="D1864" s="220"/>
      <c r="E1864" s="221"/>
    </row>
    <row r="1865" spans="1:5" ht="12.75">
      <c r="A1865" s="129"/>
      <c r="B1865" s="121"/>
      <c r="C1865" s="220"/>
      <c r="D1865" s="220"/>
      <c r="E1865" s="221"/>
    </row>
    <row r="1866" spans="1:5" ht="12.75">
      <c r="A1866" s="129"/>
      <c r="B1866" s="121"/>
      <c r="C1866" s="220"/>
      <c r="D1866" s="220"/>
      <c r="E1866" s="221"/>
    </row>
    <row r="1867" spans="1:5" ht="12.75">
      <c r="A1867" s="129"/>
      <c r="B1867" s="121"/>
      <c r="C1867" s="220"/>
      <c r="D1867" s="220"/>
      <c r="E1867" s="221"/>
    </row>
    <row r="1868" spans="1:5" ht="12.75">
      <c r="A1868" s="129"/>
      <c r="B1868" s="121"/>
      <c r="C1868" s="220"/>
      <c r="D1868" s="220"/>
      <c r="E1868" s="221"/>
    </row>
    <row r="1869" spans="1:5" ht="12.75">
      <c r="A1869" s="129"/>
      <c r="B1869" s="121"/>
      <c r="C1869" s="220"/>
      <c r="D1869" s="220"/>
      <c r="E1869" s="221"/>
    </row>
    <row r="1870" spans="1:5" ht="12.75">
      <c r="A1870" s="129"/>
      <c r="B1870" s="121"/>
      <c r="C1870" s="220"/>
      <c r="D1870" s="220"/>
      <c r="E1870" s="221"/>
    </row>
    <row r="1871" spans="1:5" ht="12.75">
      <c r="A1871" s="129"/>
      <c r="B1871" s="121"/>
      <c r="C1871" s="220"/>
      <c r="D1871" s="220"/>
      <c r="E1871" s="221"/>
    </row>
    <row r="1872" spans="1:5" ht="12.75">
      <c r="A1872" s="129"/>
      <c r="B1872" s="121"/>
      <c r="C1872" s="220"/>
      <c r="D1872" s="220"/>
      <c r="E1872" s="221"/>
    </row>
    <row r="1873" spans="1:5" ht="12.75">
      <c r="A1873" s="129"/>
      <c r="B1873" s="121"/>
      <c r="C1873" s="220"/>
      <c r="D1873" s="220"/>
      <c r="E1873" s="221"/>
    </row>
    <row r="1874" spans="1:5" ht="12.75">
      <c r="A1874" s="129"/>
      <c r="B1874" s="121"/>
      <c r="C1874" s="220"/>
      <c r="D1874" s="220"/>
      <c r="E1874" s="221"/>
    </row>
    <row r="1875" spans="1:5" ht="12.75">
      <c r="A1875" s="129"/>
      <c r="B1875" s="121"/>
      <c r="C1875" s="220"/>
      <c r="D1875" s="220"/>
      <c r="E1875" s="221"/>
    </row>
    <row r="1876" spans="1:5" ht="12.75">
      <c r="A1876" s="129"/>
      <c r="B1876" s="121"/>
      <c r="C1876" s="220"/>
      <c r="D1876" s="220"/>
      <c r="E1876" s="221"/>
    </row>
    <row r="1877" spans="1:5" ht="12.75">
      <c r="A1877" s="129"/>
      <c r="B1877" s="121"/>
      <c r="C1877" s="220"/>
      <c r="D1877" s="220"/>
      <c r="E1877" s="221"/>
    </row>
    <row r="1878" spans="1:5" ht="12.75">
      <c r="A1878" s="129"/>
      <c r="B1878" s="121"/>
      <c r="C1878" s="220"/>
      <c r="D1878" s="220"/>
      <c r="E1878" s="221"/>
    </row>
    <row r="1879" spans="1:5" ht="12.75">
      <c r="A1879" s="129"/>
      <c r="B1879" s="121"/>
      <c r="C1879" s="220"/>
      <c r="D1879" s="220"/>
      <c r="E1879" s="221"/>
    </row>
    <row r="1880" spans="1:5" ht="12.75">
      <c r="A1880" s="129"/>
      <c r="B1880" s="121"/>
      <c r="C1880" s="220"/>
      <c r="D1880" s="220"/>
      <c r="E1880" s="221"/>
    </row>
    <row r="1881" spans="1:5" ht="12.75">
      <c r="A1881" s="129"/>
      <c r="B1881" s="121"/>
      <c r="C1881" s="220"/>
      <c r="D1881" s="220"/>
      <c r="E1881" s="221"/>
    </row>
    <row r="1882" spans="1:5" ht="12.75">
      <c r="A1882" s="129"/>
      <c r="B1882" s="121"/>
      <c r="C1882" s="220"/>
      <c r="D1882" s="220"/>
      <c r="E1882" s="221"/>
    </row>
    <row r="1883" spans="1:5" ht="12.75">
      <c r="A1883" s="129"/>
      <c r="B1883" s="121"/>
      <c r="C1883" s="220"/>
      <c r="D1883" s="220"/>
      <c r="E1883" s="221"/>
    </row>
    <row r="1884" spans="1:5" ht="12.75">
      <c r="A1884" s="129"/>
      <c r="B1884" s="121"/>
      <c r="C1884" s="220"/>
      <c r="D1884" s="220"/>
      <c r="E1884" s="221"/>
    </row>
    <row r="1885" spans="1:5" ht="12.75">
      <c r="A1885" s="129"/>
      <c r="B1885" s="121"/>
      <c r="C1885" s="220"/>
      <c r="D1885" s="220"/>
      <c r="E1885" s="221"/>
    </row>
    <row r="1886" spans="1:5" ht="12.75">
      <c r="A1886" s="129"/>
      <c r="B1886" s="121"/>
      <c r="C1886" s="220"/>
      <c r="D1886" s="220"/>
      <c r="E1886" s="221"/>
    </row>
    <row r="1887" spans="1:5" ht="12.75">
      <c r="A1887" s="129"/>
      <c r="B1887" s="121"/>
      <c r="C1887" s="220"/>
      <c r="D1887" s="220"/>
      <c r="E1887" s="221"/>
    </row>
    <row r="1888" spans="1:5" ht="12.75">
      <c r="A1888" s="129"/>
      <c r="B1888" s="121"/>
      <c r="C1888" s="220"/>
      <c r="D1888" s="220"/>
      <c r="E1888" s="221"/>
    </row>
    <row r="1889" spans="1:5" ht="12.75">
      <c r="A1889" s="129"/>
      <c r="B1889" s="121"/>
      <c r="C1889" s="220"/>
      <c r="D1889" s="220"/>
      <c r="E1889" s="221"/>
    </row>
    <row r="1890" spans="1:5" ht="12.75">
      <c r="A1890" s="129"/>
      <c r="B1890" s="121"/>
      <c r="C1890" s="220"/>
      <c r="D1890" s="220"/>
      <c r="E1890" s="221"/>
    </row>
    <row r="1891" spans="1:5" ht="12.75">
      <c r="A1891" s="129"/>
      <c r="B1891" s="121"/>
      <c r="C1891" s="220"/>
      <c r="D1891" s="220"/>
      <c r="E1891" s="221"/>
    </row>
    <row r="1892" spans="1:5" ht="12.75">
      <c r="A1892" s="129"/>
      <c r="B1892" s="121"/>
      <c r="C1892" s="220"/>
      <c r="D1892" s="220"/>
      <c r="E1892" s="221"/>
    </row>
    <row r="1893" spans="1:5" ht="12.75">
      <c r="A1893" s="129"/>
      <c r="B1893" s="121"/>
      <c r="C1893" s="220"/>
      <c r="D1893" s="220"/>
      <c r="E1893" s="221"/>
    </row>
    <row r="1894" spans="1:5" ht="12.75">
      <c r="A1894" s="129"/>
      <c r="B1894" s="121"/>
      <c r="C1894" s="220"/>
      <c r="D1894" s="220"/>
      <c r="E1894" s="221"/>
    </row>
    <row r="1895" spans="1:5" ht="12.75">
      <c r="A1895" s="129"/>
      <c r="B1895" s="121"/>
      <c r="C1895" s="220"/>
      <c r="D1895" s="220"/>
      <c r="E1895" s="221"/>
    </row>
    <row r="1896" spans="1:5" ht="12.75">
      <c r="A1896" s="129"/>
      <c r="B1896" s="121"/>
      <c r="C1896" s="220"/>
      <c r="D1896" s="220"/>
      <c r="E1896" s="221"/>
    </row>
    <row r="1897" spans="1:5" ht="12.75">
      <c r="A1897" s="129"/>
      <c r="B1897" s="121"/>
      <c r="C1897" s="220"/>
      <c r="D1897" s="220"/>
      <c r="E1897" s="221"/>
    </row>
    <row r="1898" spans="1:5" ht="12.75">
      <c r="A1898" s="129"/>
      <c r="B1898" s="121"/>
      <c r="C1898" s="220"/>
      <c r="D1898" s="220"/>
      <c r="E1898" s="221"/>
    </row>
    <row r="1899" spans="1:5" ht="12.75">
      <c r="A1899" s="129"/>
      <c r="B1899" s="121"/>
      <c r="C1899" s="220"/>
      <c r="D1899" s="220"/>
      <c r="E1899" s="221"/>
    </row>
    <row r="1900" spans="1:5" ht="12.75">
      <c r="A1900" s="129"/>
      <c r="B1900" s="121"/>
      <c r="C1900" s="220"/>
      <c r="D1900" s="220"/>
      <c r="E1900" s="221"/>
    </row>
    <row r="1901" spans="1:5" ht="12.75">
      <c r="A1901" s="129"/>
      <c r="B1901" s="121"/>
      <c r="C1901" s="220"/>
      <c r="D1901" s="220"/>
      <c r="E1901" s="221"/>
    </row>
    <row r="1902" spans="1:5" ht="12.75">
      <c r="A1902" s="129"/>
      <c r="B1902" s="121"/>
      <c r="C1902" s="220"/>
      <c r="D1902" s="220"/>
      <c r="E1902" s="221"/>
    </row>
    <row r="1903" spans="1:5" ht="12.75">
      <c r="A1903" s="129"/>
      <c r="B1903" s="121"/>
      <c r="C1903" s="220"/>
      <c r="D1903" s="220"/>
      <c r="E1903" s="221"/>
    </row>
    <row r="1904" spans="1:5" ht="12.75">
      <c r="A1904" s="129"/>
      <c r="B1904" s="121"/>
      <c r="C1904" s="220"/>
      <c r="D1904" s="220"/>
      <c r="E1904" s="221"/>
    </row>
    <row r="1905" spans="1:5" ht="12.75">
      <c r="A1905" s="129"/>
      <c r="B1905" s="121"/>
      <c r="C1905" s="220"/>
      <c r="D1905" s="220"/>
      <c r="E1905" s="221"/>
    </row>
    <row r="1906" spans="1:5" ht="12.75">
      <c r="A1906" s="129"/>
      <c r="B1906" s="121"/>
      <c r="C1906" s="220"/>
      <c r="D1906" s="220"/>
      <c r="E1906" s="221"/>
    </row>
    <row r="1907" spans="1:5" ht="12.75">
      <c r="A1907" s="129"/>
      <c r="B1907" s="121"/>
      <c r="C1907" s="220"/>
      <c r="D1907" s="220"/>
      <c r="E1907" s="221"/>
    </row>
    <row r="1908" spans="1:5" ht="12.75">
      <c r="A1908" s="129"/>
      <c r="B1908" s="121"/>
      <c r="C1908" s="220"/>
      <c r="D1908" s="220"/>
      <c r="E1908" s="221"/>
    </row>
    <row r="1909" spans="1:5" ht="12.75">
      <c r="A1909" s="129"/>
      <c r="B1909" s="121"/>
      <c r="C1909" s="220"/>
      <c r="D1909" s="220"/>
      <c r="E1909" s="221"/>
    </row>
    <row r="1910" spans="1:5" ht="12.75">
      <c r="A1910" s="129"/>
      <c r="B1910" s="121"/>
      <c r="C1910" s="220"/>
      <c r="D1910" s="220"/>
      <c r="E1910" s="221"/>
    </row>
    <row r="1911" spans="1:5" ht="12.75">
      <c r="A1911" s="129"/>
      <c r="B1911" s="121"/>
      <c r="C1911" s="220"/>
      <c r="D1911" s="220"/>
      <c r="E1911" s="221"/>
    </row>
    <row r="1912" spans="1:5" ht="12.75">
      <c r="A1912" s="129"/>
      <c r="B1912" s="121"/>
      <c r="C1912" s="220"/>
      <c r="D1912" s="220"/>
      <c r="E1912" s="221"/>
    </row>
    <row r="1913" spans="1:5" ht="12.75">
      <c r="A1913" s="129"/>
      <c r="B1913" s="121"/>
      <c r="C1913" s="220"/>
      <c r="D1913" s="220"/>
      <c r="E1913" s="221"/>
    </row>
    <row r="1914" spans="1:5" ht="12.75">
      <c r="A1914" s="129"/>
      <c r="B1914" s="121"/>
      <c r="C1914" s="220"/>
      <c r="D1914" s="220"/>
      <c r="E1914" s="221"/>
    </row>
    <row r="1915" spans="1:5" ht="12.75">
      <c r="A1915" s="129"/>
      <c r="B1915" s="121"/>
      <c r="C1915" s="220"/>
      <c r="D1915" s="220"/>
      <c r="E1915" s="221"/>
    </row>
    <row r="1916" spans="1:5" ht="12.75">
      <c r="A1916" s="129"/>
      <c r="B1916" s="121"/>
      <c r="C1916" s="220"/>
      <c r="D1916" s="220"/>
      <c r="E1916" s="221"/>
    </row>
    <row r="1917" spans="1:5" ht="12.75">
      <c r="A1917" s="129"/>
      <c r="B1917" s="121"/>
      <c r="C1917" s="220"/>
      <c r="D1917" s="220"/>
      <c r="E1917" s="221"/>
    </row>
    <row r="1918" spans="1:5" ht="12.75">
      <c r="A1918" s="129"/>
      <c r="B1918" s="121"/>
      <c r="C1918" s="220"/>
      <c r="D1918" s="220"/>
      <c r="E1918" s="221"/>
    </row>
    <row r="1919" spans="1:5" ht="12.75">
      <c r="A1919" s="129"/>
      <c r="B1919" s="121"/>
      <c r="C1919" s="220"/>
      <c r="D1919" s="220"/>
      <c r="E1919" s="221"/>
    </row>
    <row r="1920" spans="1:5" ht="12.75">
      <c r="A1920" s="129"/>
      <c r="B1920" s="121"/>
      <c r="C1920" s="220"/>
      <c r="D1920" s="220"/>
      <c r="E1920" s="221"/>
    </row>
    <row r="1921" spans="1:5" ht="12.75">
      <c r="A1921" s="129"/>
      <c r="B1921" s="121"/>
      <c r="C1921" s="220"/>
      <c r="D1921" s="220"/>
      <c r="E1921" s="221"/>
    </row>
    <row r="1922" spans="1:5" ht="12.75">
      <c r="A1922" s="129"/>
      <c r="B1922" s="121"/>
      <c r="C1922" s="220"/>
      <c r="D1922" s="220"/>
      <c r="E1922" s="221"/>
    </row>
    <row r="1923" spans="1:5" ht="12.75">
      <c r="A1923" s="129"/>
      <c r="B1923" s="121"/>
      <c r="C1923" s="220"/>
      <c r="D1923" s="220"/>
      <c r="E1923" s="221"/>
    </row>
    <row r="1924" spans="1:5" ht="12.75">
      <c r="A1924" s="129"/>
      <c r="B1924" s="121"/>
      <c r="C1924" s="220"/>
      <c r="D1924" s="220"/>
      <c r="E1924" s="221"/>
    </row>
    <row r="1925" spans="1:5" ht="12.75">
      <c r="A1925" s="129"/>
      <c r="B1925" s="121"/>
      <c r="C1925" s="220"/>
      <c r="D1925" s="220"/>
      <c r="E1925" s="221"/>
    </row>
    <row r="1926" spans="1:5" ht="12.75">
      <c r="A1926" s="129"/>
      <c r="B1926" s="121"/>
      <c r="C1926" s="220"/>
      <c r="D1926" s="220"/>
      <c r="E1926" s="221"/>
    </row>
    <row r="1927" spans="1:5" ht="12.75">
      <c r="A1927" s="129"/>
      <c r="B1927" s="121"/>
      <c r="C1927" s="220"/>
      <c r="D1927" s="220"/>
      <c r="E1927" s="221"/>
    </row>
    <row r="1928" spans="1:5" ht="12.75">
      <c r="A1928" s="129"/>
      <c r="B1928" s="121"/>
      <c r="C1928" s="220"/>
      <c r="D1928" s="220"/>
      <c r="E1928" s="221"/>
    </row>
    <row r="1929" spans="1:5" ht="12.75">
      <c r="A1929" s="129"/>
      <c r="B1929" s="121"/>
      <c r="C1929" s="220"/>
      <c r="D1929" s="220"/>
      <c r="E1929" s="221"/>
    </row>
    <row r="1930" spans="1:5" ht="12.75">
      <c r="A1930" s="129"/>
      <c r="B1930" s="121"/>
      <c r="C1930" s="220"/>
      <c r="D1930" s="220"/>
      <c r="E1930" s="221"/>
    </row>
    <row r="1931" spans="1:5" ht="12.75">
      <c r="A1931" s="129"/>
      <c r="B1931" s="121"/>
      <c r="C1931" s="220"/>
      <c r="D1931" s="220"/>
      <c r="E1931" s="221"/>
    </row>
    <row r="1932" spans="1:5" ht="12.75">
      <c r="A1932" s="129"/>
      <c r="B1932" s="121"/>
      <c r="C1932" s="220"/>
      <c r="D1932" s="220"/>
      <c r="E1932" s="221"/>
    </row>
    <row r="1933" spans="1:5" ht="12.75">
      <c r="A1933" s="129"/>
      <c r="B1933" s="121"/>
      <c r="C1933" s="220"/>
      <c r="D1933" s="220"/>
      <c r="E1933" s="221"/>
    </row>
    <row r="1934" spans="1:5" ht="12.75">
      <c r="A1934" s="129"/>
      <c r="B1934" s="121"/>
      <c r="C1934" s="220"/>
      <c r="D1934" s="220"/>
      <c r="E1934" s="221"/>
    </row>
    <row r="1935" spans="1:5" ht="12.75">
      <c r="A1935" s="129"/>
      <c r="B1935" s="121"/>
      <c r="C1935" s="220"/>
      <c r="D1935" s="220"/>
      <c r="E1935" s="221"/>
    </row>
    <row r="1936" spans="1:5" ht="12.75">
      <c r="A1936" s="129"/>
      <c r="B1936" s="121"/>
      <c r="C1936" s="220"/>
      <c r="D1936" s="220"/>
      <c r="E1936" s="221"/>
    </row>
    <row r="1937" spans="1:5" ht="12.75">
      <c r="A1937" s="129"/>
      <c r="B1937" s="121"/>
      <c r="C1937" s="220"/>
      <c r="D1937" s="220"/>
      <c r="E1937" s="221"/>
    </row>
    <row r="1938" spans="1:5" ht="12.75">
      <c r="A1938" s="129"/>
      <c r="B1938" s="121"/>
      <c r="C1938" s="220"/>
      <c r="D1938" s="220"/>
      <c r="E1938" s="221"/>
    </row>
    <row r="1939" spans="1:5" ht="12.75">
      <c r="A1939" s="129"/>
      <c r="B1939" s="121"/>
      <c r="C1939" s="220"/>
      <c r="D1939" s="220"/>
      <c r="E1939" s="221"/>
    </row>
    <row r="1940" spans="1:5" ht="12.75">
      <c r="A1940" s="129"/>
      <c r="B1940" s="121"/>
      <c r="C1940" s="220"/>
      <c r="D1940" s="220"/>
      <c r="E1940" s="221"/>
    </row>
    <row r="1941" spans="1:5" ht="12.75">
      <c r="A1941" s="129"/>
      <c r="B1941" s="121"/>
      <c r="C1941" s="220"/>
      <c r="D1941" s="220"/>
      <c r="E1941" s="221"/>
    </row>
    <row r="1942" spans="1:5" ht="12.75">
      <c r="A1942" s="129"/>
      <c r="B1942" s="121"/>
      <c r="C1942" s="220"/>
      <c r="D1942" s="220"/>
      <c r="E1942" s="221"/>
    </row>
    <row r="1943" spans="1:5" ht="12.75">
      <c r="A1943" s="129"/>
      <c r="B1943" s="121"/>
      <c r="C1943" s="220"/>
      <c r="D1943" s="220"/>
      <c r="E1943" s="221"/>
    </row>
    <row r="1944" spans="1:5" ht="12.75">
      <c r="A1944" s="129"/>
      <c r="B1944" s="121"/>
      <c r="C1944" s="220"/>
      <c r="D1944" s="220"/>
      <c r="E1944" s="221"/>
    </row>
    <row r="1945" spans="1:5" ht="12.75">
      <c r="A1945" s="129"/>
      <c r="B1945" s="121"/>
      <c r="C1945" s="220"/>
      <c r="D1945" s="220"/>
      <c r="E1945" s="221"/>
    </row>
    <row r="1946" spans="1:5" ht="12.75">
      <c r="A1946" s="129"/>
      <c r="B1946" s="121"/>
      <c r="C1946" s="220"/>
      <c r="D1946" s="220"/>
      <c r="E1946" s="221"/>
    </row>
    <row r="1947" spans="1:5" ht="12.75">
      <c r="A1947" s="129"/>
      <c r="B1947" s="121"/>
      <c r="C1947" s="220"/>
      <c r="D1947" s="220"/>
      <c r="E1947" s="221"/>
    </row>
    <row r="1948" spans="1:5" ht="12.75">
      <c r="A1948" s="129"/>
      <c r="B1948" s="121"/>
      <c r="C1948" s="220"/>
      <c r="D1948" s="220"/>
      <c r="E1948" s="221"/>
    </row>
    <row r="1949" spans="1:5" ht="12.75">
      <c r="A1949" s="129"/>
      <c r="B1949" s="121"/>
      <c r="C1949" s="220"/>
      <c r="D1949" s="220"/>
      <c r="E1949" s="221"/>
    </row>
    <row r="1950" spans="1:5" ht="12.75">
      <c r="A1950" s="129"/>
      <c r="B1950" s="121"/>
      <c r="C1950" s="220"/>
      <c r="D1950" s="220"/>
      <c r="E1950" s="221"/>
    </row>
    <row r="1951" spans="1:5" ht="12.75">
      <c r="A1951" s="129"/>
      <c r="B1951" s="121"/>
      <c r="C1951" s="220"/>
      <c r="D1951" s="220"/>
      <c r="E1951" s="221"/>
    </row>
    <row r="1952" spans="1:5" ht="12.75">
      <c r="A1952" s="129"/>
      <c r="B1952" s="121"/>
      <c r="C1952" s="220"/>
      <c r="D1952" s="220"/>
      <c r="E1952" s="221"/>
    </row>
    <row r="1953" spans="1:5" ht="12.75">
      <c r="A1953" s="129"/>
      <c r="B1953" s="121"/>
      <c r="C1953" s="220"/>
      <c r="D1953" s="220"/>
      <c r="E1953" s="221"/>
    </row>
    <row r="1954" spans="1:5" ht="12.75">
      <c r="A1954" s="129"/>
      <c r="B1954" s="121"/>
      <c r="C1954" s="220"/>
      <c r="D1954" s="220"/>
      <c r="E1954" s="221"/>
    </row>
    <row r="1955" spans="1:5" ht="12.75">
      <c r="A1955" s="129"/>
      <c r="B1955" s="121"/>
      <c r="C1955" s="220"/>
      <c r="D1955" s="220"/>
      <c r="E1955" s="221"/>
    </row>
    <row r="1956" spans="1:5" ht="12.75">
      <c r="A1956" s="129"/>
      <c r="B1956" s="121"/>
      <c r="C1956" s="220"/>
      <c r="D1956" s="220"/>
      <c r="E1956" s="221"/>
    </row>
    <row r="1957" spans="1:5" ht="12.75">
      <c r="A1957" s="129"/>
      <c r="B1957" s="121"/>
      <c r="C1957" s="220"/>
      <c r="D1957" s="220"/>
      <c r="E1957" s="221"/>
    </row>
    <row r="1958" spans="1:5" ht="12.75">
      <c r="A1958" s="129"/>
      <c r="B1958" s="121"/>
      <c r="C1958" s="220"/>
      <c r="D1958" s="220"/>
      <c r="E1958" s="221"/>
    </row>
    <row r="1959" spans="1:5" ht="12.75">
      <c r="A1959" s="129"/>
      <c r="B1959" s="121"/>
      <c r="C1959" s="220"/>
      <c r="D1959" s="220"/>
      <c r="E1959" s="221"/>
    </row>
    <row r="1960" spans="1:5" ht="12.75">
      <c r="A1960" s="129"/>
      <c r="B1960" s="121"/>
      <c r="C1960" s="220"/>
      <c r="D1960" s="220"/>
      <c r="E1960" s="221"/>
    </row>
    <row r="1961" spans="1:5" ht="12.75">
      <c r="A1961" s="129"/>
      <c r="B1961" s="121"/>
      <c r="C1961" s="220"/>
      <c r="D1961" s="220"/>
      <c r="E1961" s="221"/>
    </row>
    <row r="1962" spans="1:5" ht="12.75">
      <c r="A1962" s="129"/>
      <c r="B1962" s="121"/>
      <c r="C1962" s="220"/>
      <c r="D1962" s="220"/>
      <c r="E1962" s="221"/>
    </row>
    <row r="1963" spans="1:5" ht="12.75">
      <c r="A1963" s="129"/>
      <c r="B1963" s="121"/>
      <c r="C1963" s="220"/>
      <c r="D1963" s="220"/>
      <c r="E1963" s="221"/>
    </row>
    <row r="1964" spans="1:5" ht="12.75">
      <c r="A1964" s="129"/>
      <c r="B1964" s="121"/>
      <c r="C1964" s="220"/>
      <c r="D1964" s="220"/>
      <c r="E1964" s="221"/>
    </row>
    <row r="1965" spans="1:5" ht="12.75">
      <c r="A1965" s="129"/>
      <c r="B1965" s="121"/>
      <c r="C1965" s="220"/>
      <c r="D1965" s="220"/>
      <c r="E1965" s="221"/>
    </row>
    <row r="1966" spans="1:5" ht="12.75">
      <c r="A1966" s="129"/>
      <c r="B1966" s="121"/>
      <c r="C1966" s="220"/>
      <c r="D1966" s="220"/>
      <c r="E1966" s="221"/>
    </row>
    <row r="1967" spans="1:5" ht="12.75">
      <c r="A1967" s="129"/>
      <c r="B1967" s="121"/>
      <c r="C1967" s="220"/>
      <c r="D1967" s="220"/>
      <c r="E1967" s="221"/>
    </row>
    <row r="1968" spans="1:5" ht="12.75">
      <c r="A1968" s="129"/>
      <c r="B1968" s="121"/>
      <c r="C1968" s="220"/>
      <c r="D1968" s="220"/>
      <c r="E1968" s="221"/>
    </row>
    <row r="1969" spans="1:5" ht="12.75">
      <c r="A1969" s="129"/>
      <c r="B1969" s="121"/>
      <c r="C1969" s="220"/>
      <c r="D1969" s="220"/>
      <c r="E1969" s="221"/>
    </row>
    <row r="1970" spans="1:5" ht="12.75">
      <c r="A1970" s="129"/>
      <c r="B1970" s="121"/>
      <c r="C1970" s="220"/>
      <c r="D1970" s="220"/>
      <c r="E1970" s="221"/>
    </row>
    <row r="1971" spans="1:5" ht="12.75">
      <c r="A1971" s="129"/>
      <c r="B1971" s="121"/>
      <c r="C1971" s="220"/>
      <c r="D1971" s="220"/>
      <c r="E1971" s="221"/>
    </row>
    <row r="1972" spans="1:5" ht="12.75">
      <c r="A1972" s="129"/>
      <c r="B1972" s="121"/>
      <c r="C1972" s="220"/>
      <c r="D1972" s="220"/>
      <c r="E1972" s="221"/>
    </row>
    <row r="1973" spans="1:5" ht="12.75">
      <c r="A1973" s="129"/>
      <c r="B1973" s="121"/>
      <c r="C1973" s="220"/>
      <c r="D1973" s="220"/>
      <c r="E1973" s="221"/>
    </row>
    <row r="1974" spans="1:5" ht="12.75">
      <c r="A1974" s="129"/>
      <c r="B1974" s="121"/>
      <c r="C1974" s="220"/>
      <c r="D1974" s="220"/>
      <c r="E1974" s="221"/>
    </row>
    <row r="1975" spans="1:5" ht="12.75">
      <c r="A1975" s="129"/>
      <c r="B1975" s="121"/>
      <c r="C1975" s="220"/>
      <c r="D1975" s="220"/>
      <c r="E1975" s="221"/>
    </row>
    <row r="1976" spans="1:5" ht="12.75">
      <c r="A1976" s="129"/>
      <c r="B1976" s="121"/>
      <c r="C1976" s="220"/>
      <c r="D1976" s="220"/>
      <c r="E1976" s="221"/>
    </row>
    <row r="1977" spans="1:5" ht="12.75">
      <c r="A1977" s="129"/>
      <c r="B1977" s="121"/>
      <c r="C1977" s="220"/>
      <c r="D1977" s="220"/>
      <c r="E1977" s="221"/>
    </row>
    <row r="1978" spans="1:5" ht="12.75">
      <c r="A1978" s="129"/>
      <c r="B1978" s="121"/>
      <c r="C1978" s="220"/>
      <c r="D1978" s="220"/>
      <c r="E1978" s="221"/>
    </row>
    <row r="1979" spans="1:5" ht="12.75">
      <c r="A1979" s="129"/>
      <c r="B1979" s="121"/>
      <c r="C1979" s="220"/>
      <c r="D1979" s="220"/>
      <c r="E1979" s="221"/>
    </row>
    <row r="1980" spans="1:5" ht="12.75">
      <c r="A1980" s="129"/>
      <c r="B1980" s="121"/>
      <c r="C1980" s="220"/>
      <c r="D1980" s="220"/>
      <c r="E1980" s="221"/>
    </row>
    <row r="1981" spans="1:5" ht="12.75">
      <c r="A1981" s="129"/>
      <c r="B1981" s="121"/>
      <c r="C1981" s="220"/>
      <c r="D1981" s="220"/>
      <c r="E1981" s="221"/>
    </row>
    <row r="1982" spans="1:5" ht="12.75">
      <c r="A1982" s="129"/>
      <c r="B1982" s="121"/>
      <c r="C1982" s="220"/>
      <c r="D1982" s="220"/>
      <c r="E1982" s="221"/>
    </row>
    <row r="1983" spans="1:5" ht="12.75">
      <c r="A1983" s="129"/>
      <c r="B1983" s="121"/>
      <c r="C1983" s="220"/>
      <c r="D1983" s="220"/>
      <c r="E1983" s="221"/>
    </row>
    <row r="1984" spans="1:5" ht="12.75">
      <c r="A1984" s="129"/>
      <c r="B1984" s="121"/>
      <c r="C1984" s="220"/>
      <c r="D1984" s="220"/>
      <c r="E1984" s="221"/>
    </row>
    <row r="1985" spans="1:5" ht="12.75">
      <c r="A1985" s="129"/>
      <c r="B1985" s="121"/>
      <c r="C1985" s="220"/>
      <c r="D1985" s="220"/>
      <c r="E1985" s="221"/>
    </row>
    <row r="1986" spans="1:5" ht="12.75">
      <c r="A1986" s="129"/>
      <c r="B1986" s="121"/>
      <c r="C1986" s="220"/>
      <c r="D1986" s="220"/>
      <c r="E1986" s="221"/>
    </row>
    <row r="1987" spans="1:5" ht="12.75">
      <c r="A1987" s="129"/>
      <c r="B1987" s="121"/>
      <c r="C1987" s="220"/>
      <c r="D1987" s="220"/>
      <c r="E1987" s="221"/>
    </row>
    <row r="1988" spans="1:5" ht="12.75">
      <c r="A1988" s="129"/>
      <c r="B1988" s="121"/>
      <c r="C1988" s="220"/>
      <c r="D1988" s="220"/>
      <c r="E1988" s="221"/>
    </row>
    <row r="1989" spans="1:5" ht="12.75">
      <c r="A1989" s="129"/>
      <c r="B1989" s="121"/>
      <c r="C1989" s="220"/>
      <c r="D1989" s="220"/>
      <c r="E1989" s="221"/>
    </row>
    <row r="1990" spans="1:5" ht="12.75">
      <c r="A1990" s="129"/>
      <c r="B1990" s="121"/>
      <c r="C1990" s="220"/>
      <c r="D1990" s="220"/>
      <c r="E1990" s="221"/>
    </row>
    <row r="1991" spans="1:5" ht="12.75">
      <c r="A1991" s="129"/>
      <c r="B1991" s="121"/>
      <c r="C1991" s="220"/>
      <c r="D1991" s="220"/>
      <c r="E1991" s="221"/>
    </row>
    <row r="1992" spans="1:5" ht="12.75">
      <c r="A1992" s="129"/>
      <c r="B1992" s="121"/>
      <c r="C1992" s="220"/>
      <c r="D1992" s="220"/>
      <c r="E1992" s="221"/>
    </row>
    <row r="1993" spans="1:5" ht="12.75">
      <c r="A1993" s="129"/>
      <c r="B1993" s="121"/>
      <c r="C1993" s="220"/>
      <c r="D1993" s="220"/>
      <c r="E1993" s="221"/>
    </row>
    <row r="1994" spans="1:5" ht="12.75">
      <c r="A1994" s="129"/>
      <c r="B1994" s="121"/>
      <c r="C1994" s="220"/>
      <c r="D1994" s="220"/>
      <c r="E1994" s="221"/>
    </row>
    <row r="1995" spans="1:5" ht="12.75">
      <c r="A1995" s="129"/>
      <c r="B1995" s="121"/>
      <c r="C1995" s="220"/>
      <c r="D1995" s="220"/>
      <c r="E1995" s="221"/>
    </row>
    <row r="1996" spans="1:5" ht="12.75">
      <c r="A1996" s="129"/>
      <c r="B1996" s="121"/>
      <c r="C1996" s="220"/>
      <c r="D1996" s="220"/>
      <c r="E1996" s="221"/>
    </row>
    <row r="1997" spans="1:5" ht="12.75">
      <c r="A1997" s="129"/>
      <c r="B1997" s="121"/>
      <c r="C1997" s="220"/>
      <c r="D1997" s="220"/>
      <c r="E1997" s="221"/>
    </row>
    <row r="1998" spans="1:5" ht="12.75">
      <c r="A1998" s="129"/>
      <c r="B1998" s="121"/>
      <c r="C1998" s="220"/>
      <c r="D1998" s="220"/>
      <c r="E1998" s="221"/>
    </row>
    <row r="1999" spans="1:5" ht="12.75">
      <c r="A1999" s="129"/>
      <c r="B1999" s="121"/>
      <c r="C1999" s="220"/>
      <c r="D1999" s="220"/>
      <c r="E1999" s="221"/>
    </row>
    <row r="2000" spans="1:5" ht="12.75">
      <c r="A2000" s="129"/>
      <c r="B2000" s="121"/>
      <c r="C2000" s="220"/>
      <c r="D2000" s="220"/>
      <c r="E2000" s="221"/>
    </row>
    <row r="2001" spans="1:5" ht="12.75">
      <c r="A2001" s="129"/>
      <c r="B2001" s="121"/>
      <c r="C2001" s="220"/>
      <c r="D2001" s="220"/>
      <c r="E2001" s="221"/>
    </row>
    <row r="2002" spans="1:5" ht="12.75">
      <c r="A2002" s="129"/>
      <c r="B2002" s="121"/>
      <c r="C2002" s="220"/>
      <c r="D2002" s="220"/>
      <c r="E2002" s="221"/>
    </row>
    <row r="2003" spans="1:5" ht="12.75">
      <c r="A2003" s="129"/>
      <c r="B2003" s="121"/>
      <c r="C2003" s="220"/>
      <c r="D2003" s="220"/>
      <c r="E2003" s="221"/>
    </row>
    <row r="2004" spans="1:5" ht="12.75">
      <c r="A2004" s="129"/>
      <c r="B2004" s="121"/>
      <c r="C2004" s="220"/>
      <c r="D2004" s="220"/>
      <c r="E2004" s="221"/>
    </row>
    <row r="2005" spans="1:5" ht="12.75">
      <c r="A2005" s="129"/>
      <c r="B2005" s="121"/>
      <c r="C2005" s="220"/>
      <c r="D2005" s="220"/>
      <c r="E2005" s="221"/>
    </row>
    <row r="2006" spans="1:5" ht="12.75">
      <c r="A2006" s="129"/>
      <c r="B2006" s="121"/>
      <c r="C2006" s="220"/>
      <c r="D2006" s="220"/>
      <c r="E2006" s="221"/>
    </row>
    <row r="2007" spans="1:5" ht="12.75">
      <c r="A2007" s="129"/>
      <c r="B2007" s="121"/>
      <c r="C2007" s="220"/>
      <c r="D2007" s="220"/>
      <c r="E2007" s="221"/>
    </row>
    <row r="2008" spans="1:5" ht="12.75">
      <c r="A2008" s="129"/>
      <c r="B2008" s="121"/>
      <c r="C2008" s="220"/>
      <c r="D2008" s="220"/>
      <c r="E2008" s="221"/>
    </row>
    <row r="2009" spans="1:5" ht="12.75">
      <c r="A2009" s="129"/>
      <c r="B2009" s="121"/>
      <c r="C2009" s="220"/>
      <c r="D2009" s="220"/>
      <c r="E2009" s="221"/>
    </row>
    <row r="2010" spans="1:5" ht="12.75">
      <c r="A2010" s="129"/>
      <c r="B2010" s="121"/>
      <c r="C2010" s="220"/>
      <c r="D2010" s="220"/>
      <c r="E2010" s="221"/>
    </row>
    <row r="2011" spans="1:5" ht="12.75">
      <c r="A2011" s="129"/>
      <c r="B2011" s="121"/>
      <c r="C2011" s="220"/>
      <c r="D2011" s="220"/>
      <c r="E2011" s="221"/>
    </row>
    <row r="2012" spans="1:5" ht="12.75">
      <c r="A2012" s="129"/>
      <c r="B2012" s="121"/>
      <c r="C2012" s="220"/>
      <c r="D2012" s="220"/>
      <c r="E2012" s="221"/>
    </row>
    <row r="2013" spans="1:5" ht="12.75">
      <c r="A2013" s="129"/>
      <c r="B2013" s="121"/>
      <c r="C2013" s="220"/>
      <c r="D2013" s="220"/>
      <c r="E2013" s="221"/>
    </row>
    <row r="2014" spans="1:5" ht="12.75">
      <c r="A2014" s="129"/>
      <c r="B2014" s="121"/>
      <c r="C2014" s="220"/>
      <c r="D2014" s="220"/>
      <c r="E2014" s="221"/>
    </row>
    <row r="2015" spans="1:5" ht="12.75">
      <c r="A2015" s="129"/>
      <c r="B2015" s="121"/>
      <c r="C2015" s="220"/>
      <c r="D2015" s="220"/>
      <c r="E2015" s="221"/>
    </row>
    <row r="2016" spans="1:5" ht="12.75">
      <c r="A2016" s="129"/>
      <c r="B2016" s="121"/>
      <c r="C2016" s="220"/>
      <c r="D2016" s="220"/>
      <c r="E2016" s="221"/>
    </row>
    <row r="2017" spans="1:5" ht="12.75">
      <c r="A2017" s="129"/>
      <c r="B2017" s="121"/>
      <c r="C2017" s="220"/>
      <c r="D2017" s="220"/>
      <c r="E2017" s="221"/>
    </row>
    <row r="2018" spans="1:5" ht="12.75">
      <c r="A2018" s="129"/>
      <c r="B2018" s="121"/>
      <c r="C2018" s="220"/>
      <c r="D2018" s="220"/>
      <c r="E2018" s="221"/>
    </row>
    <row r="2019" spans="1:5" ht="12.75">
      <c r="A2019" s="129"/>
      <c r="B2019" s="121"/>
      <c r="C2019" s="220"/>
      <c r="D2019" s="220"/>
      <c r="E2019" s="221"/>
    </row>
    <row r="2020" spans="1:5" ht="12.75">
      <c r="A2020" s="129"/>
      <c r="B2020" s="121"/>
      <c r="C2020" s="220"/>
      <c r="D2020" s="220"/>
      <c r="E2020" s="221"/>
    </row>
    <row r="2021" spans="1:5" ht="12.75">
      <c r="A2021" s="129"/>
      <c r="B2021" s="121"/>
      <c r="C2021" s="220"/>
      <c r="D2021" s="220"/>
      <c r="E2021" s="221"/>
    </row>
    <row r="2022" spans="1:5" ht="12.75">
      <c r="A2022" s="129"/>
      <c r="B2022" s="121"/>
      <c r="C2022" s="220"/>
      <c r="D2022" s="220"/>
      <c r="E2022" s="221"/>
    </row>
    <row r="2023" spans="1:5" ht="12.75">
      <c r="A2023" s="129"/>
      <c r="B2023" s="121"/>
      <c r="C2023" s="220"/>
      <c r="D2023" s="220"/>
      <c r="E2023" s="221"/>
    </row>
    <row r="2024" spans="1:5" ht="12.75">
      <c r="A2024" s="129"/>
      <c r="B2024" s="121"/>
      <c r="C2024" s="220"/>
      <c r="D2024" s="220"/>
      <c r="E2024" s="221"/>
    </row>
    <row r="2025" spans="1:5" ht="12.75">
      <c r="A2025" s="129"/>
      <c r="B2025" s="121"/>
      <c r="C2025" s="220"/>
      <c r="D2025" s="220"/>
      <c r="E2025" s="221"/>
    </row>
    <row r="2026" spans="1:5" ht="12.75">
      <c r="A2026" s="129"/>
      <c r="B2026" s="121"/>
      <c r="C2026" s="220"/>
      <c r="D2026" s="220"/>
      <c r="E2026" s="221"/>
    </row>
    <row r="2027" spans="1:5" ht="12.75">
      <c r="A2027" s="129"/>
      <c r="B2027" s="121"/>
      <c r="C2027" s="220"/>
      <c r="D2027" s="220"/>
      <c r="E2027" s="221"/>
    </row>
    <row r="2028" spans="1:5" ht="12.75">
      <c r="A2028" s="129"/>
      <c r="B2028" s="121"/>
      <c r="C2028" s="220"/>
      <c r="D2028" s="220"/>
      <c r="E2028" s="221"/>
    </row>
    <row r="2029" spans="1:5" ht="12.75">
      <c r="A2029" s="129"/>
      <c r="B2029" s="121"/>
      <c r="C2029" s="220"/>
      <c r="D2029" s="220"/>
      <c r="E2029" s="221"/>
    </row>
    <row r="2030" spans="1:5" ht="12.75">
      <c r="A2030" s="129"/>
      <c r="B2030" s="121"/>
      <c r="C2030" s="220"/>
      <c r="D2030" s="220"/>
      <c r="E2030" s="221"/>
    </row>
    <row r="2031" spans="1:5" ht="12.75">
      <c r="A2031" s="129"/>
      <c r="B2031" s="121"/>
      <c r="C2031" s="220"/>
      <c r="D2031" s="220"/>
      <c r="E2031" s="221"/>
    </row>
    <row r="2032" spans="1:5" ht="12.75">
      <c r="A2032" s="129"/>
      <c r="B2032" s="121"/>
      <c r="C2032" s="220"/>
      <c r="D2032" s="220"/>
      <c r="E2032" s="221"/>
    </row>
    <row r="2033" spans="1:5" ht="12.75">
      <c r="A2033" s="129"/>
      <c r="B2033" s="121"/>
      <c r="C2033" s="220"/>
      <c r="D2033" s="220"/>
      <c r="E2033" s="221"/>
    </row>
    <row r="2034" spans="1:5" ht="12.75">
      <c r="A2034" s="129"/>
      <c r="B2034" s="121"/>
      <c r="C2034" s="220"/>
      <c r="D2034" s="220"/>
      <c r="E2034" s="221"/>
    </row>
    <row r="2035" spans="1:5" ht="12.75">
      <c r="A2035" s="129"/>
      <c r="B2035" s="121"/>
      <c r="C2035" s="220"/>
      <c r="D2035" s="220"/>
      <c r="E2035" s="221"/>
    </row>
    <row r="2036" spans="1:5" ht="12.75">
      <c r="A2036" s="129"/>
      <c r="B2036" s="121"/>
      <c r="C2036" s="220"/>
      <c r="D2036" s="220"/>
      <c r="E2036" s="221"/>
    </row>
    <row r="2037" spans="1:5" ht="12.75">
      <c r="A2037" s="129"/>
      <c r="B2037" s="121"/>
      <c r="C2037" s="220"/>
      <c r="D2037" s="220"/>
      <c r="E2037" s="221"/>
    </row>
    <row r="2038" spans="1:5" ht="12.75">
      <c r="A2038" s="129"/>
      <c r="B2038" s="121"/>
      <c r="C2038" s="220"/>
      <c r="D2038" s="220"/>
      <c r="E2038" s="221"/>
    </row>
    <row r="2039" spans="1:5" ht="12.75">
      <c r="A2039" s="129"/>
      <c r="B2039" s="121"/>
      <c r="C2039" s="220"/>
      <c r="D2039" s="220"/>
      <c r="E2039" s="221"/>
    </row>
    <row r="2040" spans="1:5" ht="12.75">
      <c r="A2040" s="129"/>
      <c r="B2040" s="121"/>
      <c r="C2040" s="220"/>
      <c r="D2040" s="220"/>
      <c r="E2040" s="221"/>
    </row>
    <row r="2041" spans="1:5" ht="12.75">
      <c r="A2041" s="129"/>
      <c r="B2041" s="121"/>
      <c r="C2041" s="220"/>
      <c r="D2041" s="220"/>
      <c r="E2041" s="221"/>
    </row>
    <row r="2042" spans="1:5" ht="12.75">
      <c r="A2042" s="129"/>
      <c r="B2042" s="121"/>
      <c r="C2042" s="220"/>
      <c r="D2042" s="220"/>
      <c r="E2042" s="221"/>
    </row>
    <row r="2043" spans="1:5" ht="12.75">
      <c r="A2043" s="129"/>
      <c r="B2043" s="121"/>
      <c r="C2043" s="220"/>
      <c r="D2043" s="220"/>
      <c r="E2043" s="221"/>
    </row>
    <row r="2044" spans="1:5" ht="12.75">
      <c r="A2044" s="129"/>
      <c r="B2044" s="121"/>
      <c r="C2044" s="220"/>
      <c r="D2044" s="220"/>
      <c r="E2044" s="221"/>
    </row>
    <row r="2045" spans="1:5" ht="12.75">
      <c r="A2045" s="129"/>
      <c r="B2045" s="121"/>
      <c r="C2045" s="220"/>
      <c r="D2045" s="220"/>
      <c r="E2045" s="221"/>
    </row>
    <row r="2046" ht="12.75">
      <c r="A2046" s="130"/>
    </row>
    <row r="2047" ht="12.75">
      <c r="A2047" s="130"/>
    </row>
    <row r="2048" ht="12.75">
      <c r="A2048" s="130"/>
    </row>
    <row r="2049" ht="12.75">
      <c r="A2049" s="130"/>
    </row>
    <row r="2050" ht="12.75">
      <c r="A2050" s="130"/>
    </row>
    <row r="2051" ht="12.75">
      <c r="A2051" s="130"/>
    </row>
    <row r="2052" ht="12.75">
      <c r="A2052" s="130"/>
    </row>
    <row r="2053" ht="12.75">
      <c r="A2053" s="130"/>
    </row>
    <row r="2054" ht="12.75">
      <c r="A2054" s="130"/>
    </row>
    <row r="2055" ht="12.75">
      <c r="A2055" s="130"/>
    </row>
    <row r="2056" ht="12.75">
      <c r="A2056" s="130"/>
    </row>
    <row r="2057" ht="12.75">
      <c r="A2057" s="130"/>
    </row>
    <row r="2058" ht="12.75">
      <c r="A2058" s="130"/>
    </row>
    <row r="2059" ht="12.75">
      <c r="A2059" s="130"/>
    </row>
    <row r="2060" ht="12.75">
      <c r="A2060" s="130"/>
    </row>
    <row r="2061" ht="12.75">
      <c r="A2061" s="130"/>
    </row>
    <row r="2062" ht="12.75">
      <c r="A2062" s="130"/>
    </row>
    <row r="2063" ht="12.75">
      <c r="A2063" s="130"/>
    </row>
    <row r="2064" ht="12.75">
      <c r="A2064" s="130"/>
    </row>
    <row r="2065" ht="12.75">
      <c r="A2065" s="130"/>
    </row>
    <row r="2066" ht="12.75">
      <c r="A2066" s="130"/>
    </row>
    <row r="2067" ht="12.75">
      <c r="A2067" s="130"/>
    </row>
    <row r="2068" ht="12.75">
      <c r="A2068" s="130"/>
    </row>
    <row r="2069" ht="12.75">
      <c r="A2069" s="130"/>
    </row>
    <row r="2070" ht="12.75">
      <c r="A2070" s="130"/>
    </row>
    <row r="2071" ht="12.75">
      <c r="A2071" s="130"/>
    </row>
    <row r="2072" ht="12.75">
      <c r="A2072" s="130"/>
    </row>
    <row r="2073" ht="12.75">
      <c r="A2073" s="130"/>
    </row>
    <row r="2074" ht="12.75">
      <c r="A2074" s="130"/>
    </row>
    <row r="2075" ht="12.75">
      <c r="A2075" s="130"/>
    </row>
    <row r="2076" ht="12.75">
      <c r="A2076" s="130"/>
    </row>
    <row r="2077" ht="12.75">
      <c r="A2077" s="130"/>
    </row>
    <row r="2078" ht="12.75">
      <c r="A2078" s="130"/>
    </row>
    <row r="2079" ht="12.75">
      <c r="A2079" s="130"/>
    </row>
    <row r="2080" ht="12.75">
      <c r="A2080" s="130"/>
    </row>
    <row r="2081" ht="12.75">
      <c r="A2081" s="130"/>
    </row>
    <row r="2082" ht="12.75">
      <c r="A2082" s="130"/>
    </row>
    <row r="2083" ht="12.75">
      <c r="A2083" s="130"/>
    </row>
    <row r="2084" ht="12.75">
      <c r="A2084" s="130"/>
    </row>
    <row r="2085" ht="12.75">
      <c r="A2085" s="130"/>
    </row>
    <row r="2086" ht="12.75">
      <c r="A2086" s="130"/>
    </row>
    <row r="2087" ht="12.75">
      <c r="A2087" s="130"/>
    </row>
    <row r="2088" ht="12.75">
      <c r="A2088" s="130"/>
    </row>
    <row r="2089" ht="12.75">
      <c r="A2089" s="130"/>
    </row>
    <row r="2090" ht="12.75">
      <c r="A2090" s="130"/>
    </row>
    <row r="2091" ht="12.75">
      <c r="A2091" s="130"/>
    </row>
    <row r="2092" ht="12.75">
      <c r="A2092" s="130"/>
    </row>
    <row r="2093" ht="12.75">
      <c r="A2093" s="130"/>
    </row>
    <row r="2094" ht="12.75">
      <c r="A2094" s="130"/>
    </row>
    <row r="2095" ht="12.75">
      <c r="A2095" s="130"/>
    </row>
    <row r="2096" ht="12.75">
      <c r="A2096" s="130"/>
    </row>
    <row r="2097" ht="12.75">
      <c r="A2097" s="130"/>
    </row>
    <row r="2098" ht="12.75">
      <c r="A2098" s="130"/>
    </row>
    <row r="2099" ht="12.75">
      <c r="A2099" s="130"/>
    </row>
    <row r="2100" ht="12.75">
      <c r="A2100" s="130"/>
    </row>
    <row r="2101" ht="12.75">
      <c r="A2101" s="130"/>
    </row>
    <row r="2102" ht="12.75">
      <c r="A2102" s="130"/>
    </row>
    <row r="2103" ht="12.75">
      <c r="A2103" s="130"/>
    </row>
    <row r="2104" ht="12.75">
      <c r="A2104" s="130"/>
    </row>
    <row r="2105" ht="12.75">
      <c r="A2105" s="130"/>
    </row>
    <row r="2106" ht="12.75">
      <c r="A2106" s="130"/>
    </row>
    <row r="2107" ht="12.75">
      <c r="A2107" s="130"/>
    </row>
    <row r="2108" ht="12.75">
      <c r="A2108" s="130"/>
    </row>
    <row r="2109" ht="12.75">
      <c r="A2109" s="130"/>
    </row>
    <row r="2110" ht="12.75">
      <c r="A2110" s="130"/>
    </row>
    <row r="2111" ht="12.75">
      <c r="A2111" s="130"/>
    </row>
    <row r="2112" ht="12.75">
      <c r="A2112" s="130"/>
    </row>
    <row r="2113" ht="12.75">
      <c r="A2113" s="130"/>
    </row>
    <row r="2114" ht="12.75">
      <c r="A2114" s="130"/>
    </row>
    <row r="2115" ht="12.75">
      <c r="A2115" s="130"/>
    </row>
    <row r="2116" ht="12.75">
      <c r="A2116" s="130"/>
    </row>
    <row r="2117" ht="12.75">
      <c r="A2117" s="130"/>
    </row>
    <row r="2118" ht="12.75">
      <c r="A2118" s="130"/>
    </row>
    <row r="2119" ht="12.75">
      <c r="A2119" s="130"/>
    </row>
    <row r="2120" ht="12.75">
      <c r="A2120" s="130"/>
    </row>
    <row r="2121" ht="12.75">
      <c r="A2121" s="130"/>
    </row>
    <row r="2122" ht="12.75">
      <c r="A2122" s="130"/>
    </row>
    <row r="2123" ht="12.75">
      <c r="A2123" s="130"/>
    </row>
    <row r="2124" ht="12.75">
      <c r="A2124" s="130"/>
    </row>
    <row r="2125" ht="12.75">
      <c r="A2125" s="130"/>
    </row>
    <row r="2126" ht="12.75">
      <c r="A2126" s="130"/>
    </row>
    <row r="2127" ht="12.75">
      <c r="A2127" s="130"/>
    </row>
    <row r="2128" ht="12.75">
      <c r="A2128" s="130"/>
    </row>
    <row r="2129" ht="12.75">
      <c r="A2129" s="130"/>
    </row>
    <row r="2130" ht="12.75">
      <c r="A2130" s="130"/>
    </row>
    <row r="2131" ht="12.75">
      <c r="A2131" s="130"/>
    </row>
    <row r="2132" ht="12.75">
      <c r="A2132" s="130"/>
    </row>
    <row r="2133" ht="12.75">
      <c r="A2133" s="130"/>
    </row>
    <row r="2134" ht="12.75">
      <c r="A2134" s="130"/>
    </row>
    <row r="2135" ht="12.75">
      <c r="A2135" s="130"/>
    </row>
    <row r="2136" ht="12.75">
      <c r="A2136" s="130"/>
    </row>
    <row r="2137" ht="12.75">
      <c r="A2137" s="130"/>
    </row>
    <row r="2138" ht="12.75">
      <c r="A2138" s="130"/>
    </row>
    <row r="2139" ht="12.75">
      <c r="A2139" s="130"/>
    </row>
    <row r="2140" ht="12.75">
      <c r="A2140" s="130"/>
    </row>
    <row r="2141" ht="12.75">
      <c r="A2141" s="130"/>
    </row>
    <row r="2142" ht="12.75">
      <c r="A2142" s="130"/>
    </row>
    <row r="2143" ht="12.75">
      <c r="A2143" s="130"/>
    </row>
    <row r="2144" ht="12.75">
      <c r="A2144" s="130"/>
    </row>
    <row r="2145" ht="12.75">
      <c r="A2145" s="130"/>
    </row>
    <row r="2146" ht="12.75">
      <c r="A2146" s="130"/>
    </row>
    <row r="2147" ht="12.75">
      <c r="A2147" s="130"/>
    </row>
    <row r="2148" ht="12.75">
      <c r="A2148" s="130"/>
    </row>
    <row r="2149" ht="12.75">
      <c r="A2149" s="130"/>
    </row>
    <row r="2150" ht="12.75">
      <c r="A2150" s="130"/>
    </row>
    <row r="2151" ht="12.75">
      <c r="A2151" s="130"/>
    </row>
    <row r="2152" ht="12.75">
      <c r="A2152" s="130"/>
    </row>
    <row r="2153" ht="12.75">
      <c r="A2153" s="130"/>
    </row>
    <row r="2154" ht="12.75">
      <c r="A2154" s="130"/>
    </row>
    <row r="2155" ht="12.75">
      <c r="A2155" s="130"/>
    </row>
    <row r="2156" ht="12.75">
      <c r="A2156" s="130"/>
    </row>
    <row r="2157" ht="12.75">
      <c r="A2157" s="130"/>
    </row>
    <row r="2158" ht="12.75">
      <c r="A2158" s="130"/>
    </row>
    <row r="2159" ht="12.75">
      <c r="A2159" s="130"/>
    </row>
    <row r="2160" ht="12.75">
      <c r="A2160" s="130"/>
    </row>
    <row r="2161" ht="12.75">
      <c r="A2161" s="130"/>
    </row>
    <row r="2162" ht="12.75">
      <c r="A2162" s="130"/>
    </row>
    <row r="2163" ht="12.75">
      <c r="A2163" s="130"/>
    </row>
    <row r="2164" ht="12.75">
      <c r="A2164" s="130"/>
    </row>
    <row r="2165" ht="12.75">
      <c r="A2165" s="130"/>
    </row>
    <row r="2166" ht="12.75">
      <c r="A2166" s="130"/>
    </row>
    <row r="2167" ht="12.75">
      <c r="A2167" s="130"/>
    </row>
    <row r="2168" ht="12.75">
      <c r="A2168" s="130"/>
    </row>
    <row r="2169" ht="12.75">
      <c r="A2169" s="130"/>
    </row>
    <row r="2170" ht="12.75">
      <c r="A2170" s="130"/>
    </row>
    <row r="2171" ht="12.75">
      <c r="A2171" s="130"/>
    </row>
    <row r="2172" ht="12.75">
      <c r="A2172" s="130"/>
    </row>
    <row r="2173" ht="12.75">
      <c r="A2173" s="130"/>
    </row>
    <row r="2174" ht="12.75">
      <c r="A2174" s="130"/>
    </row>
    <row r="2175" ht="12.75">
      <c r="A2175" s="130"/>
    </row>
    <row r="2176" ht="12.75">
      <c r="A2176" s="130"/>
    </row>
    <row r="2177" ht="12.75">
      <c r="A2177" s="130"/>
    </row>
    <row r="2178" ht="12.75">
      <c r="A2178" s="130"/>
    </row>
    <row r="2179" ht="12.75">
      <c r="A2179" s="130"/>
    </row>
    <row r="2180" ht="12.75">
      <c r="A2180" s="130"/>
    </row>
    <row r="2181" ht="12.75">
      <c r="A2181" s="130"/>
    </row>
    <row r="2182" ht="12.75">
      <c r="A2182" s="130"/>
    </row>
    <row r="2183" ht="12.75">
      <c r="A2183" s="130"/>
    </row>
    <row r="2184" ht="12.75">
      <c r="A2184" s="130"/>
    </row>
    <row r="2185" ht="12.75">
      <c r="A2185" s="130"/>
    </row>
    <row r="2186" ht="12.75">
      <c r="A2186" s="130"/>
    </row>
    <row r="2187" ht="12.75">
      <c r="A2187" s="130"/>
    </row>
    <row r="2188" ht="12.75">
      <c r="A2188" s="130"/>
    </row>
    <row r="2189" ht="12.75">
      <c r="A2189" s="130"/>
    </row>
    <row r="2190" ht="12.75">
      <c r="A2190" s="130"/>
    </row>
    <row r="2191" ht="12.75">
      <c r="A2191" s="130"/>
    </row>
    <row r="2192" ht="12.75">
      <c r="A2192" s="130"/>
    </row>
    <row r="2193" ht="12.75">
      <c r="A2193" s="130"/>
    </row>
    <row r="2194" ht="12.75">
      <c r="A2194" s="130"/>
    </row>
    <row r="2195" ht="12.75">
      <c r="A2195" s="130"/>
    </row>
    <row r="2196" ht="12.75">
      <c r="A2196" s="130"/>
    </row>
    <row r="2197" ht="12.75">
      <c r="A2197" s="130"/>
    </row>
    <row r="2198" ht="12.75">
      <c r="A2198" s="130"/>
    </row>
    <row r="2199" ht="12.75">
      <c r="A2199" s="130"/>
    </row>
    <row r="2200" ht="12.75">
      <c r="A2200" s="130"/>
    </row>
    <row r="2201" ht="12.75">
      <c r="A2201" s="130"/>
    </row>
    <row r="2202" ht="12.75">
      <c r="A2202" s="130"/>
    </row>
    <row r="2203" ht="12.75">
      <c r="A2203" s="130"/>
    </row>
    <row r="2204" ht="12.75">
      <c r="A2204" s="130"/>
    </row>
    <row r="2205" ht="12.75">
      <c r="A2205" s="130"/>
    </row>
    <row r="2206" ht="12.75">
      <c r="A2206" s="130"/>
    </row>
    <row r="2207" ht="12.75">
      <c r="A2207" s="130"/>
    </row>
    <row r="2208" ht="12.75">
      <c r="A2208" s="130"/>
    </row>
    <row r="2209" ht="12.75">
      <c r="A2209" s="130"/>
    </row>
    <row r="2210" ht="12.75">
      <c r="A2210" s="130"/>
    </row>
    <row r="2211" ht="12.75">
      <c r="A2211" s="130"/>
    </row>
    <row r="2212" ht="12.75">
      <c r="A2212" s="130"/>
    </row>
    <row r="2213" ht="12.75">
      <c r="A2213" s="130"/>
    </row>
    <row r="2214" ht="12.75">
      <c r="A2214" s="130"/>
    </row>
    <row r="2215" ht="12.75">
      <c r="A2215" s="130"/>
    </row>
    <row r="2216" ht="12.75">
      <c r="A2216" s="130"/>
    </row>
    <row r="2217" ht="12.75">
      <c r="A2217" s="130"/>
    </row>
    <row r="2218" ht="12.75">
      <c r="A2218" s="130"/>
    </row>
    <row r="2219" ht="12.75">
      <c r="A2219" s="130"/>
    </row>
    <row r="2220" ht="12.75">
      <c r="A2220" s="130"/>
    </row>
    <row r="2221" ht="12.75">
      <c r="A2221" s="130"/>
    </row>
    <row r="2222" ht="12.75">
      <c r="A2222" s="130"/>
    </row>
    <row r="2223" ht="12.75">
      <c r="A2223" s="130"/>
    </row>
    <row r="2224" ht="12.75">
      <c r="A2224" s="130"/>
    </row>
    <row r="2225" ht="12.75">
      <c r="A2225" s="130"/>
    </row>
    <row r="2226" ht="12.75">
      <c r="A2226" s="130"/>
    </row>
    <row r="2227" ht="12.75">
      <c r="A2227" s="130"/>
    </row>
    <row r="2228" ht="12.75">
      <c r="A2228" s="130"/>
    </row>
    <row r="2229" ht="12.75">
      <c r="A2229" s="130"/>
    </row>
    <row r="2230" ht="12.75">
      <c r="A2230" s="130"/>
    </row>
    <row r="2231" ht="12.75">
      <c r="A2231" s="130"/>
    </row>
    <row r="2232" ht="12.75">
      <c r="A2232" s="130"/>
    </row>
    <row r="2233" ht="12.75">
      <c r="A2233" s="130"/>
    </row>
    <row r="2234" ht="12.75">
      <c r="A2234" s="130"/>
    </row>
    <row r="2235" ht="12.75">
      <c r="A2235" s="130"/>
    </row>
    <row r="2236" ht="12.75">
      <c r="A2236" s="130"/>
    </row>
    <row r="2237" ht="12.75">
      <c r="A2237" s="130"/>
    </row>
    <row r="2238" ht="12.75">
      <c r="A2238" s="130"/>
    </row>
    <row r="2239" ht="12.75">
      <c r="A2239" s="130"/>
    </row>
    <row r="2240" ht="12.75">
      <c r="A2240" s="130"/>
    </row>
    <row r="2241" ht="12.75">
      <c r="A2241" s="130"/>
    </row>
    <row r="2242" ht="12.75">
      <c r="A2242" s="130"/>
    </row>
    <row r="2243" ht="12.75">
      <c r="A2243" s="130"/>
    </row>
    <row r="2244" ht="12.75">
      <c r="A2244" s="130"/>
    </row>
    <row r="2245" ht="12.75">
      <c r="A2245" s="130"/>
    </row>
    <row r="2246" ht="12.75">
      <c r="A2246" s="130"/>
    </row>
    <row r="2247" ht="12.75">
      <c r="A2247" s="130"/>
    </row>
    <row r="2248" ht="12.75">
      <c r="A2248" s="130"/>
    </row>
    <row r="2249" ht="12.75">
      <c r="A2249" s="130"/>
    </row>
    <row r="2250" ht="12.75">
      <c r="A2250" s="130"/>
    </row>
    <row r="2251" ht="12.75">
      <c r="A2251" s="130"/>
    </row>
    <row r="2252" ht="12.75">
      <c r="A2252" s="130"/>
    </row>
    <row r="2253" ht="12.75">
      <c r="A2253" s="130"/>
    </row>
    <row r="2254" ht="12.75">
      <c r="A2254" s="130"/>
    </row>
    <row r="2255" ht="12.75">
      <c r="A2255" s="130"/>
    </row>
    <row r="2256" ht="12.75">
      <c r="A2256" s="130"/>
    </row>
    <row r="2257" ht="12.75">
      <c r="A2257" s="130"/>
    </row>
    <row r="2258" ht="12.75">
      <c r="A2258" s="130"/>
    </row>
    <row r="2259" ht="12.75">
      <c r="A2259" s="130"/>
    </row>
    <row r="2260" ht="12.75">
      <c r="A2260" s="130"/>
    </row>
    <row r="2261" ht="12.75">
      <c r="A2261" s="130"/>
    </row>
    <row r="2262" ht="12.75">
      <c r="A2262" s="130"/>
    </row>
    <row r="2263" ht="12.75">
      <c r="A2263" s="130"/>
    </row>
    <row r="2264" ht="12.75">
      <c r="A2264" s="130"/>
    </row>
    <row r="2265" ht="12.75">
      <c r="A2265" s="130"/>
    </row>
    <row r="2266" ht="12.75">
      <c r="A2266" s="130"/>
    </row>
    <row r="2267" ht="12.75">
      <c r="A2267" s="130"/>
    </row>
    <row r="2268" ht="12.75">
      <c r="A2268" s="130"/>
    </row>
    <row r="2269" ht="12.75">
      <c r="A2269" s="130"/>
    </row>
    <row r="2270" ht="12.75">
      <c r="A2270" s="130"/>
    </row>
    <row r="2271" ht="12.75">
      <c r="A2271" s="130"/>
    </row>
    <row r="2272" ht="12.75">
      <c r="A2272" s="130"/>
    </row>
    <row r="2273" ht="12.75">
      <c r="A2273" s="130"/>
    </row>
    <row r="2274" ht="12.75">
      <c r="A2274" s="130"/>
    </row>
    <row r="2275" ht="12.75">
      <c r="A2275" s="130"/>
    </row>
    <row r="2276" ht="12.75">
      <c r="A2276" s="130"/>
    </row>
    <row r="2277" ht="12.75">
      <c r="A2277" s="130"/>
    </row>
    <row r="2278" ht="12.75">
      <c r="A2278" s="130"/>
    </row>
    <row r="2279" ht="12.75">
      <c r="A2279" s="130"/>
    </row>
    <row r="2280" ht="12.75">
      <c r="A2280" s="130"/>
    </row>
    <row r="2281" ht="12.75">
      <c r="A2281" s="130"/>
    </row>
    <row r="2282" ht="12.75">
      <c r="A2282" s="130"/>
    </row>
    <row r="2283" ht="12.75">
      <c r="A2283" s="130"/>
    </row>
    <row r="2284" ht="12.75">
      <c r="A2284" s="130"/>
    </row>
    <row r="2285" ht="12.75">
      <c r="A2285" s="130"/>
    </row>
    <row r="2286" ht="12.75">
      <c r="A2286" s="130"/>
    </row>
    <row r="2287" ht="12.75">
      <c r="A2287" s="130"/>
    </row>
    <row r="2288" ht="12.75">
      <c r="A2288" s="130"/>
    </row>
    <row r="2289" ht="12.75">
      <c r="A2289" s="130"/>
    </row>
    <row r="2290" ht="12.75">
      <c r="A2290" s="130"/>
    </row>
    <row r="2291" ht="12.75">
      <c r="A2291" s="130"/>
    </row>
    <row r="2292" ht="12.75">
      <c r="A2292" s="130"/>
    </row>
    <row r="2293" ht="12.75">
      <c r="A2293" s="130"/>
    </row>
    <row r="2294" ht="12.75">
      <c r="A2294" s="130"/>
    </row>
    <row r="2295" ht="12.75">
      <c r="A2295" s="130"/>
    </row>
    <row r="2296" ht="12.75">
      <c r="A2296" s="130"/>
    </row>
    <row r="2297" ht="12.75">
      <c r="A2297" s="130"/>
    </row>
    <row r="2298" ht="12.75">
      <c r="A2298" s="130"/>
    </row>
    <row r="2299" ht="12.75">
      <c r="A2299" s="130"/>
    </row>
    <row r="2300" ht="12.75">
      <c r="A2300" s="130"/>
    </row>
    <row r="2301" ht="12.75">
      <c r="A2301" s="130"/>
    </row>
    <row r="2302" ht="12.75">
      <c r="A2302" s="130"/>
    </row>
    <row r="2303" ht="12.75">
      <c r="A2303" s="130"/>
    </row>
    <row r="2304" ht="12.75">
      <c r="A2304" s="130"/>
    </row>
    <row r="2305" ht="12.75">
      <c r="A2305" s="130"/>
    </row>
    <row r="2306" ht="12.75">
      <c r="A2306" s="130"/>
    </row>
    <row r="2307" ht="12.75">
      <c r="A2307" s="130"/>
    </row>
    <row r="2308" ht="12.75">
      <c r="A2308" s="130"/>
    </row>
    <row r="2309" ht="12.75">
      <c r="A2309" s="130"/>
    </row>
    <row r="2310" ht="12.75">
      <c r="A2310" s="130"/>
    </row>
    <row r="2311" ht="12.75">
      <c r="A2311" s="130"/>
    </row>
    <row r="2312" ht="12.75">
      <c r="A2312" s="130"/>
    </row>
    <row r="2313" ht="12.75">
      <c r="A2313" s="130"/>
    </row>
    <row r="2314" ht="12.75">
      <c r="A2314" s="130"/>
    </row>
    <row r="2315" ht="12.75">
      <c r="A2315" s="130"/>
    </row>
    <row r="2316" ht="12.75">
      <c r="A2316" s="130"/>
    </row>
    <row r="2317" ht="12.75">
      <c r="A2317" s="130"/>
    </row>
    <row r="2318" ht="12.75">
      <c r="A2318" s="130"/>
    </row>
    <row r="2319" ht="12.75">
      <c r="A2319" s="130"/>
    </row>
    <row r="2320" ht="12.75">
      <c r="A2320" s="130"/>
    </row>
    <row r="2321" ht="12.75">
      <c r="A2321" s="130"/>
    </row>
    <row r="2322" ht="12.75">
      <c r="A2322" s="130"/>
    </row>
    <row r="2323" ht="12.75">
      <c r="A2323" s="130"/>
    </row>
    <row r="2324" ht="12.75">
      <c r="A2324" s="130"/>
    </row>
    <row r="2325" ht="12.75">
      <c r="A2325" s="130"/>
    </row>
    <row r="2326" ht="12.75">
      <c r="A2326" s="130"/>
    </row>
    <row r="2327" ht="12.75">
      <c r="A2327" s="130"/>
    </row>
    <row r="2328" ht="12.75">
      <c r="A2328" s="130"/>
    </row>
    <row r="2329" ht="12.75">
      <c r="A2329" s="130"/>
    </row>
    <row r="2330" ht="12.75">
      <c r="A2330" s="130"/>
    </row>
    <row r="2331" ht="12.75">
      <c r="A2331" s="130"/>
    </row>
    <row r="2332" ht="12.75">
      <c r="A2332" s="130"/>
    </row>
    <row r="2333" ht="12.75">
      <c r="A2333" s="130"/>
    </row>
    <row r="2334" ht="12.75">
      <c r="A2334" s="130"/>
    </row>
    <row r="2335" ht="12.75">
      <c r="A2335" s="130"/>
    </row>
    <row r="2336" ht="12.75">
      <c r="A2336" s="130"/>
    </row>
    <row r="2337" ht="12.75">
      <c r="A2337" s="130"/>
    </row>
    <row r="2338" ht="12.75">
      <c r="A2338" s="130"/>
    </row>
    <row r="2339" ht="12.75">
      <c r="A2339" s="130"/>
    </row>
    <row r="2340" ht="12.75">
      <c r="A2340" s="130"/>
    </row>
    <row r="2341" ht="12.75">
      <c r="A2341" s="130"/>
    </row>
    <row r="2342" ht="12.75">
      <c r="A2342" s="130"/>
    </row>
    <row r="2343" ht="12.75">
      <c r="A2343" s="130"/>
    </row>
    <row r="2344" ht="12.75">
      <c r="A2344" s="130"/>
    </row>
    <row r="2345" ht="12.75">
      <c r="A2345" s="130"/>
    </row>
    <row r="2346" ht="12.75">
      <c r="A2346" s="130"/>
    </row>
    <row r="2347" ht="12.75">
      <c r="A2347" s="130"/>
    </row>
    <row r="2348" ht="12.75">
      <c r="A2348" s="130"/>
    </row>
    <row r="2349" ht="12.75">
      <c r="A2349" s="130"/>
    </row>
    <row r="2350" ht="12.75">
      <c r="A2350" s="130"/>
    </row>
    <row r="2351" ht="12.75">
      <c r="A2351" s="130"/>
    </row>
    <row r="2352" ht="12.75">
      <c r="A2352" s="130"/>
    </row>
    <row r="2353" ht="12.75">
      <c r="A2353" s="130"/>
    </row>
    <row r="2354" ht="12.75">
      <c r="A2354" s="130"/>
    </row>
    <row r="2355" ht="12.75">
      <c r="A2355" s="130"/>
    </row>
    <row r="2356" ht="12.75">
      <c r="A2356" s="130"/>
    </row>
    <row r="2357" ht="12.75">
      <c r="A2357" s="130"/>
    </row>
    <row r="2358" ht="12.75">
      <c r="A2358" s="130"/>
    </row>
    <row r="2359" ht="12.75">
      <c r="A2359" s="130"/>
    </row>
    <row r="2360" ht="12.75">
      <c r="A2360" s="130"/>
    </row>
    <row r="2361" ht="12.75">
      <c r="A2361" s="130"/>
    </row>
    <row r="2362" ht="12.75">
      <c r="A2362" s="130"/>
    </row>
    <row r="2363" ht="12.75">
      <c r="A2363" s="130"/>
    </row>
    <row r="2364" ht="12.75">
      <c r="A2364" s="130"/>
    </row>
    <row r="2365" ht="12.75">
      <c r="A2365" s="130"/>
    </row>
    <row r="2366" ht="12.75">
      <c r="A2366" s="130"/>
    </row>
    <row r="2367" ht="12.75">
      <c r="A2367" s="130"/>
    </row>
    <row r="2368" ht="12.75">
      <c r="A2368" s="130"/>
    </row>
    <row r="2369" ht="12.75">
      <c r="A2369" s="130"/>
    </row>
    <row r="2370" ht="12.75">
      <c r="A2370" s="130"/>
    </row>
    <row r="2371" ht="12.75">
      <c r="A2371" s="130"/>
    </row>
    <row r="2372" ht="12.75">
      <c r="A2372" s="130"/>
    </row>
    <row r="2373" ht="12.75">
      <c r="A2373" s="130"/>
    </row>
    <row r="2374" ht="12.75">
      <c r="A2374" s="130"/>
    </row>
    <row r="2375" ht="12.75">
      <c r="A2375" s="130"/>
    </row>
    <row r="2376" ht="12.75">
      <c r="A2376" s="130"/>
    </row>
    <row r="2377" ht="12.75">
      <c r="A2377" s="130"/>
    </row>
    <row r="2378" ht="12.75">
      <c r="A2378" s="130"/>
    </row>
    <row r="2379" ht="12.75">
      <c r="A2379" s="130"/>
    </row>
    <row r="2380" ht="12.75">
      <c r="A2380" s="130"/>
    </row>
    <row r="2381" ht="12.75">
      <c r="A2381" s="130"/>
    </row>
    <row r="2382" ht="12.75">
      <c r="A2382" s="130"/>
    </row>
    <row r="2383" ht="12.75">
      <c r="A2383" s="130"/>
    </row>
    <row r="2384" ht="12.75">
      <c r="A2384" s="130"/>
    </row>
    <row r="2385" ht="12.75">
      <c r="A2385" s="130"/>
    </row>
    <row r="2386" ht="12.75">
      <c r="A2386" s="130"/>
    </row>
    <row r="2387" ht="12.75">
      <c r="A2387" s="130"/>
    </row>
    <row r="2388" ht="12.75">
      <c r="A2388" s="130"/>
    </row>
    <row r="2389" ht="12.75">
      <c r="A2389" s="130"/>
    </row>
    <row r="2390" ht="12.75">
      <c r="A2390" s="130"/>
    </row>
    <row r="2391" ht="12.75">
      <c r="A2391" s="130"/>
    </row>
    <row r="2392" ht="12.75">
      <c r="A2392" s="130"/>
    </row>
    <row r="2393" ht="12.75">
      <c r="A2393" s="130"/>
    </row>
    <row r="2394" ht="12.75">
      <c r="A2394" s="130"/>
    </row>
    <row r="2395" ht="12.75">
      <c r="A2395" s="130"/>
    </row>
    <row r="2396" ht="12.75">
      <c r="A2396" s="130"/>
    </row>
    <row r="2397" ht="12.75">
      <c r="A2397" s="130"/>
    </row>
    <row r="2398" ht="12.75">
      <c r="A2398" s="130"/>
    </row>
    <row r="2399" ht="12.75">
      <c r="A2399" s="130"/>
    </row>
    <row r="2400" ht="12.75">
      <c r="A2400" s="130"/>
    </row>
    <row r="2401" ht="12.75">
      <c r="A2401" s="130"/>
    </row>
    <row r="2402" ht="12.75">
      <c r="A2402" s="130"/>
    </row>
    <row r="2403" ht="12.75">
      <c r="A2403" s="130"/>
    </row>
    <row r="2404" ht="12.75">
      <c r="A2404" s="130"/>
    </row>
    <row r="2405" ht="12.75">
      <c r="A2405" s="130"/>
    </row>
    <row r="2406" ht="12.75">
      <c r="A2406" s="130"/>
    </row>
    <row r="2407" ht="12.75">
      <c r="A2407" s="130"/>
    </row>
    <row r="2408" ht="12.75">
      <c r="A2408" s="130"/>
    </row>
    <row r="2409" ht="12.75">
      <c r="A2409" s="130"/>
    </row>
    <row r="2410" ht="12.75">
      <c r="A2410" s="130"/>
    </row>
    <row r="2411" ht="12.75">
      <c r="A2411" s="130"/>
    </row>
    <row r="2412" ht="12.75">
      <c r="A2412" s="130"/>
    </row>
    <row r="2413" ht="12.75">
      <c r="A2413" s="130"/>
    </row>
    <row r="2414" ht="12.75">
      <c r="A2414" s="130"/>
    </row>
    <row r="2415" ht="12.75">
      <c r="A2415" s="130"/>
    </row>
    <row r="2416" ht="12.75">
      <c r="A2416" s="130"/>
    </row>
    <row r="2417" ht="12.75">
      <c r="A2417" s="130"/>
    </row>
    <row r="2418" ht="12.75">
      <c r="A2418" s="130"/>
    </row>
    <row r="2419" ht="12.75">
      <c r="A2419" s="130"/>
    </row>
    <row r="2420" ht="12.75">
      <c r="A2420" s="130"/>
    </row>
    <row r="2421" ht="12.75">
      <c r="A2421" s="130"/>
    </row>
    <row r="2422" ht="12.75">
      <c r="A2422" s="130"/>
    </row>
    <row r="2423" ht="12.75">
      <c r="A2423" s="130"/>
    </row>
    <row r="2424" ht="12.75">
      <c r="A2424" s="130"/>
    </row>
    <row r="2425" ht="12.75">
      <c r="A2425" s="130"/>
    </row>
    <row r="2426" ht="12.75">
      <c r="A2426" s="130"/>
    </row>
    <row r="2427" ht="12.75">
      <c r="A2427" s="130"/>
    </row>
    <row r="2428" ht="12.75">
      <c r="A2428" s="130"/>
    </row>
    <row r="2429" ht="12.75">
      <c r="A2429" s="130"/>
    </row>
    <row r="2430" ht="12.75">
      <c r="A2430" s="130"/>
    </row>
    <row r="2431" ht="12.75">
      <c r="A2431" s="130"/>
    </row>
    <row r="2432" ht="12.75">
      <c r="A2432" s="130"/>
    </row>
    <row r="2433" ht="12.75">
      <c r="A2433" s="130"/>
    </row>
    <row r="2434" ht="12.75">
      <c r="A2434" s="130"/>
    </row>
    <row r="2435" ht="12.75">
      <c r="A2435" s="130"/>
    </row>
    <row r="2436" ht="12.75">
      <c r="A2436" s="130"/>
    </row>
    <row r="2437" ht="12.75">
      <c r="A2437" s="130"/>
    </row>
    <row r="2438" ht="12.75">
      <c r="A2438" s="130"/>
    </row>
    <row r="2439" ht="12.75">
      <c r="A2439" s="130"/>
    </row>
    <row r="2440" ht="12.75">
      <c r="A2440" s="130"/>
    </row>
    <row r="2441" ht="12.75">
      <c r="A2441" s="130"/>
    </row>
    <row r="2442" ht="12.75">
      <c r="A2442" s="130"/>
    </row>
    <row r="2443" ht="12.75">
      <c r="A2443" s="130"/>
    </row>
    <row r="2444" ht="12.75">
      <c r="A2444" s="130"/>
    </row>
    <row r="2445" ht="12.75">
      <c r="A2445" s="130"/>
    </row>
    <row r="2446" ht="12.75">
      <c r="A2446" s="130"/>
    </row>
    <row r="2447" ht="12.75">
      <c r="A2447" s="130"/>
    </row>
    <row r="2448" ht="12.75">
      <c r="A2448" s="130"/>
    </row>
    <row r="2449" ht="12.75">
      <c r="A2449" s="130"/>
    </row>
    <row r="2450" ht="12.75">
      <c r="A2450" s="130"/>
    </row>
    <row r="2451" ht="12.75">
      <c r="A2451" s="130"/>
    </row>
    <row r="2452" ht="12.75">
      <c r="A2452" s="130"/>
    </row>
    <row r="2453" ht="12.75">
      <c r="A2453" s="130"/>
    </row>
    <row r="2454" ht="12.75">
      <c r="A2454" s="130"/>
    </row>
    <row r="2455" ht="12.75">
      <c r="A2455" s="130"/>
    </row>
    <row r="2456" ht="12.75">
      <c r="A2456" s="130"/>
    </row>
    <row r="2457" ht="12.75">
      <c r="A2457" s="130"/>
    </row>
    <row r="2458" ht="12.75">
      <c r="A2458" s="130"/>
    </row>
    <row r="2459" ht="12.75">
      <c r="A2459" s="130"/>
    </row>
    <row r="2460" ht="12.75">
      <c r="A2460" s="130"/>
    </row>
    <row r="2461" ht="12.75">
      <c r="A2461" s="130"/>
    </row>
    <row r="2462" ht="12.75">
      <c r="A2462" s="130"/>
    </row>
    <row r="2463" ht="12.75">
      <c r="A2463" s="130"/>
    </row>
    <row r="2464" ht="12.75">
      <c r="A2464" s="130"/>
    </row>
    <row r="2465" ht="12.75">
      <c r="A2465" s="130"/>
    </row>
    <row r="2466" ht="12.75">
      <c r="A2466" s="130"/>
    </row>
    <row r="2467" ht="12.75">
      <c r="A2467" s="130"/>
    </row>
    <row r="2468" ht="12.75">
      <c r="A2468" s="130"/>
    </row>
    <row r="2469" ht="12.75">
      <c r="A2469" s="130"/>
    </row>
    <row r="2470" ht="12.75">
      <c r="A2470" s="130"/>
    </row>
    <row r="2471" ht="12.75">
      <c r="A2471" s="130"/>
    </row>
    <row r="2472" ht="12.75">
      <c r="A2472" s="130"/>
    </row>
    <row r="2473" ht="12.75">
      <c r="A2473" s="130"/>
    </row>
    <row r="2474" ht="12.75">
      <c r="A2474" s="130"/>
    </row>
    <row r="2475" ht="12.75">
      <c r="A2475" s="130"/>
    </row>
    <row r="2476" ht="12.75">
      <c r="A2476" s="130"/>
    </row>
    <row r="2477" ht="12.75">
      <c r="A2477" s="130"/>
    </row>
    <row r="2478" ht="12.75">
      <c r="A2478" s="130"/>
    </row>
    <row r="2479" ht="12.75">
      <c r="A2479" s="130"/>
    </row>
    <row r="2480" ht="12.75">
      <c r="A2480" s="130"/>
    </row>
    <row r="2481" ht="12.75">
      <c r="A2481" s="130"/>
    </row>
    <row r="2482" ht="12.75">
      <c r="A2482" s="130"/>
    </row>
    <row r="2483" ht="12.75">
      <c r="A2483" s="130"/>
    </row>
    <row r="2484" ht="12.75">
      <c r="A2484" s="130"/>
    </row>
    <row r="2485" ht="12.75">
      <c r="A2485" s="130"/>
    </row>
    <row r="2486" ht="12.75">
      <c r="A2486" s="130"/>
    </row>
    <row r="2487" ht="12.75">
      <c r="A2487" s="130"/>
    </row>
    <row r="2488" ht="12.75">
      <c r="A2488" s="130"/>
    </row>
    <row r="2489" ht="12.75">
      <c r="A2489" s="130"/>
    </row>
    <row r="2490" ht="12.75">
      <c r="A2490" s="130"/>
    </row>
    <row r="2491" ht="12.75">
      <c r="A2491" s="130"/>
    </row>
    <row r="2492" ht="12.75">
      <c r="A2492" s="130"/>
    </row>
    <row r="2493" ht="12.75">
      <c r="A2493" s="130"/>
    </row>
    <row r="2494" ht="12.75">
      <c r="A2494" s="130"/>
    </row>
    <row r="2495" ht="12.75">
      <c r="A2495" s="130"/>
    </row>
    <row r="2496" ht="12.75">
      <c r="A2496" s="130"/>
    </row>
    <row r="2497" ht="12.75">
      <c r="A2497" s="130"/>
    </row>
    <row r="2498" ht="12.75">
      <c r="A2498" s="130"/>
    </row>
    <row r="2499" ht="12.75">
      <c r="A2499" s="130"/>
    </row>
    <row r="2500" ht="12.75">
      <c r="A2500" s="130"/>
    </row>
    <row r="2501" ht="12.75">
      <c r="A2501" s="130"/>
    </row>
    <row r="2502" ht="12.75">
      <c r="A2502" s="130"/>
    </row>
    <row r="2503" ht="12.75">
      <c r="A2503" s="130"/>
    </row>
    <row r="2504" ht="12.75">
      <c r="A2504" s="130"/>
    </row>
    <row r="2505" ht="12.75">
      <c r="A2505" s="130"/>
    </row>
    <row r="2506" ht="12.75">
      <c r="A2506" s="130"/>
    </row>
    <row r="2507" ht="12.75">
      <c r="A2507" s="130"/>
    </row>
    <row r="2508" ht="12.75">
      <c r="A2508" s="130"/>
    </row>
    <row r="2509" ht="12.75">
      <c r="A2509" s="130"/>
    </row>
    <row r="2510" ht="12.75">
      <c r="A2510" s="130"/>
    </row>
    <row r="2511" ht="12.75">
      <c r="A2511" s="130"/>
    </row>
    <row r="2512" ht="12.75">
      <c r="A2512" s="130"/>
    </row>
    <row r="2513" ht="12.75">
      <c r="A2513" s="130"/>
    </row>
    <row r="2514" ht="12.75">
      <c r="A2514" s="130"/>
    </row>
    <row r="2515" ht="12.75">
      <c r="A2515" s="130"/>
    </row>
    <row r="2516" ht="12.75">
      <c r="A2516" s="130"/>
    </row>
    <row r="2517" ht="12.75">
      <c r="A2517" s="130"/>
    </row>
    <row r="2518" ht="12.75">
      <c r="A2518" s="130"/>
    </row>
    <row r="2519" ht="12.75">
      <c r="A2519" s="130"/>
    </row>
    <row r="2520" ht="12.75">
      <c r="A2520" s="130"/>
    </row>
    <row r="2521" ht="12.75">
      <c r="A2521" s="130"/>
    </row>
    <row r="2522" ht="12.75">
      <c r="A2522" s="130"/>
    </row>
    <row r="2523" ht="12.75">
      <c r="A2523" s="130"/>
    </row>
    <row r="2524" ht="12.75">
      <c r="A2524" s="130"/>
    </row>
    <row r="2525" ht="12.75">
      <c r="A2525" s="130"/>
    </row>
    <row r="2526" ht="12.75">
      <c r="A2526" s="130"/>
    </row>
    <row r="2527" ht="12.75">
      <c r="A2527" s="130"/>
    </row>
    <row r="2528" ht="12.75">
      <c r="A2528" s="130"/>
    </row>
    <row r="2529" ht="12.75">
      <c r="A2529" s="130"/>
    </row>
    <row r="2530" ht="12.75">
      <c r="A2530" s="130"/>
    </row>
    <row r="2531" ht="12.75">
      <c r="A2531" s="130"/>
    </row>
    <row r="2532" ht="12.75">
      <c r="A2532" s="130"/>
    </row>
    <row r="2533" ht="12.75">
      <c r="A2533" s="130"/>
    </row>
    <row r="2534" ht="12.75">
      <c r="A2534" s="130"/>
    </row>
    <row r="2535" ht="12.75">
      <c r="A2535" s="130"/>
    </row>
    <row r="2536" ht="12.75">
      <c r="A2536" s="130"/>
    </row>
    <row r="2537" ht="12.75">
      <c r="A2537" s="130"/>
    </row>
    <row r="2538" ht="12.75">
      <c r="A2538" s="130"/>
    </row>
    <row r="2539" ht="12.75">
      <c r="A2539" s="130"/>
    </row>
    <row r="2540" ht="12.75">
      <c r="A2540" s="130"/>
    </row>
    <row r="2541" ht="12.75">
      <c r="A2541" s="130"/>
    </row>
    <row r="2542" ht="12.75">
      <c r="A2542" s="130"/>
    </row>
    <row r="2543" ht="12.75">
      <c r="A2543" s="130"/>
    </row>
    <row r="2544" ht="12.75">
      <c r="A2544" s="130"/>
    </row>
    <row r="2545" ht="12.75">
      <c r="A2545" s="130"/>
    </row>
    <row r="2546" ht="12.75">
      <c r="A2546" s="130"/>
    </row>
    <row r="2547" ht="12.75">
      <c r="A2547" s="130"/>
    </row>
    <row r="2548" ht="12.75">
      <c r="A2548" s="130"/>
    </row>
    <row r="2549" ht="12.75">
      <c r="A2549" s="130"/>
    </row>
    <row r="2550" ht="12.75">
      <c r="A2550" s="130"/>
    </row>
    <row r="2551" ht="12.75">
      <c r="A2551" s="130"/>
    </row>
    <row r="2552" ht="12.75">
      <c r="A2552" s="130"/>
    </row>
    <row r="2553" ht="12.75">
      <c r="A2553" s="130"/>
    </row>
    <row r="2554" ht="12.75">
      <c r="A2554" s="130"/>
    </row>
    <row r="2555" ht="12.75">
      <c r="A2555" s="130"/>
    </row>
    <row r="2556" ht="12.75">
      <c r="A2556" s="130"/>
    </row>
    <row r="2557" ht="12.75">
      <c r="A2557" s="130"/>
    </row>
    <row r="2558" ht="12.75">
      <c r="A2558" s="130"/>
    </row>
    <row r="2559" ht="12.75">
      <c r="A2559" s="130"/>
    </row>
    <row r="2560" ht="12.75">
      <c r="A2560" s="130"/>
    </row>
    <row r="2561" ht="12.75">
      <c r="A2561" s="130"/>
    </row>
    <row r="2562" ht="12.75">
      <c r="A2562" s="130"/>
    </row>
    <row r="2563" ht="12.75">
      <c r="A2563" s="130"/>
    </row>
    <row r="2564" ht="12.75">
      <c r="A2564" s="130"/>
    </row>
    <row r="2565" ht="12.75">
      <c r="A2565" s="130"/>
    </row>
    <row r="2566" ht="12.75">
      <c r="A2566" s="130"/>
    </row>
    <row r="2567" ht="12.75">
      <c r="A2567" s="130"/>
    </row>
    <row r="2568" ht="12.75">
      <c r="A2568" s="130"/>
    </row>
    <row r="2569" ht="12.75">
      <c r="A2569" s="130"/>
    </row>
    <row r="2570" ht="12.75">
      <c r="A2570" s="130"/>
    </row>
    <row r="2571" ht="12.75">
      <c r="A2571" s="130"/>
    </row>
    <row r="2572" ht="12.75">
      <c r="A2572" s="130"/>
    </row>
    <row r="2573" ht="12.75">
      <c r="A2573" s="130"/>
    </row>
    <row r="2574" ht="12.75">
      <c r="A2574" s="130"/>
    </row>
    <row r="2575" ht="12.75">
      <c r="A2575" s="130"/>
    </row>
    <row r="2576" ht="12.75">
      <c r="A2576" s="130"/>
    </row>
    <row r="2577" ht="12.75">
      <c r="A2577" s="130"/>
    </row>
    <row r="2578" ht="12.75">
      <c r="A2578" s="130"/>
    </row>
    <row r="2579" ht="12.75">
      <c r="A2579" s="130"/>
    </row>
    <row r="2580" ht="12.75">
      <c r="A2580" s="130"/>
    </row>
    <row r="2581" ht="12.75">
      <c r="A2581" s="130"/>
    </row>
    <row r="2582" ht="12.75">
      <c r="A2582" s="130"/>
    </row>
    <row r="2583" ht="12.75">
      <c r="A2583" s="130"/>
    </row>
    <row r="2584" ht="12.75">
      <c r="A2584" s="130"/>
    </row>
    <row r="2585" ht="12.75">
      <c r="A2585" s="130"/>
    </row>
    <row r="2586" ht="12.75">
      <c r="A2586" s="130"/>
    </row>
    <row r="2587" ht="12.75">
      <c r="A2587" s="130"/>
    </row>
    <row r="2588" ht="12.75">
      <c r="A2588" s="130"/>
    </row>
    <row r="2589" ht="12.75">
      <c r="A2589" s="130"/>
    </row>
    <row r="2590" ht="12.75">
      <c r="A2590" s="130"/>
    </row>
    <row r="2591" ht="12.75">
      <c r="A2591" s="130"/>
    </row>
    <row r="2592" ht="12.75">
      <c r="A2592" s="130"/>
    </row>
    <row r="2593" ht="12.75">
      <c r="A2593" s="130"/>
    </row>
    <row r="2594" ht="12.75">
      <c r="A2594" s="130"/>
    </row>
    <row r="2595" ht="12.75">
      <c r="A2595" s="130"/>
    </row>
    <row r="2596" ht="12.75">
      <c r="A2596" s="130"/>
    </row>
    <row r="2597" ht="12.75">
      <c r="A2597" s="130"/>
    </row>
    <row r="2598" ht="12.75">
      <c r="A2598" s="130"/>
    </row>
    <row r="2599" ht="12.75">
      <c r="A2599" s="130"/>
    </row>
    <row r="2600" ht="12.75">
      <c r="A2600" s="130"/>
    </row>
    <row r="2601" ht="12.75">
      <c r="A2601" s="130"/>
    </row>
    <row r="2602" ht="12.75">
      <c r="A2602" s="130"/>
    </row>
    <row r="2603" ht="12.75">
      <c r="A2603" s="130"/>
    </row>
    <row r="2604" ht="12.75">
      <c r="A2604" s="130"/>
    </row>
    <row r="2605" ht="12.75">
      <c r="A2605" s="130"/>
    </row>
    <row r="2606" ht="12.75">
      <c r="A2606" s="130"/>
    </row>
    <row r="2607" ht="12.75">
      <c r="A2607" s="130"/>
    </row>
    <row r="2608" ht="12.75">
      <c r="A2608" s="130"/>
    </row>
    <row r="2609" ht="12.75">
      <c r="A2609" s="130"/>
    </row>
    <row r="2610" ht="12.75">
      <c r="A2610" s="130"/>
    </row>
    <row r="2611" ht="12.75">
      <c r="A2611" s="130"/>
    </row>
    <row r="2612" ht="12.75">
      <c r="A2612" s="130"/>
    </row>
    <row r="2613" ht="12.75">
      <c r="A2613" s="130"/>
    </row>
    <row r="2614" ht="12.75">
      <c r="A2614" s="130"/>
    </row>
    <row r="2615" ht="12.75">
      <c r="A2615" s="130"/>
    </row>
    <row r="2616" ht="12.75">
      <c r="A2616" s="130"/>
    </row>
    <row r="2617" ht="12.75">
      <c r="A2617" s="130"/>
    </row>
    <row r="2618" ht="12.75">
      <c r="A2618" s="130"/>
    </row>
    <row r="2619" ht="12.75">
      <c r="A2619" s="130"/>
    </row>
    <row r="2620" ht="12.75">
      <c r="A2620" s="130"/>
    </row>
    <row r="2621" ht="12.75">
      <c r="A2621" s="130"/>
    </row>
    <row r="2622" ht="12.75">
      <c r="A2622" s="130"/>
    </row>
    <row r="2623" ht="12.75">
      <c r="A2623" s="130"/>
    </row>
    <row r="2624" ht="12.75">
      <c r="A2624" s="130"/>
    </row>
    <row r="2625" ht="12.75">
      <c r="A2625" s="130"/>
    </row>
    <row r="2626" ht="12.75">
      <c r="A2626" s="130"/>
    </row>
    <row r="2627" ht="12.75">
      <c r="A2627" s="130"/>
    </row>
    <row r="2628" ht="12.75">
      <c r="A2628" s="130"/>
    </row>
    <row r="2629" ht="12.75">
      <c r="A2629" s="130"/>
    </row>
    <row r="2630" ht="12.75">
      <c r="A2630" s="130"/>
    </row>
    <row r="2631" ht="12.75">
      <c r="A2631" s="130"/>
    </row>
    <row r="2632" ht="12.75">
      <c r="A2632" s="130"/>
    </row>
    <row r="2633" ht="12.75">
      <c r="A2633" s="130"/>
    </row>
    <row r="2634" ht="12.75">
      <c r="A2634" s="130"/>
    </row>
    <row r="2635" ht="12.75">
      <c r="A2635" s="130"/>
    </row>
    <row r="2636" ht="12.75">
      <c r="A2636" s="130"/>
    </row>
    <row r="2637" ht="12.75">
      <c r="A2637" s="130"/>
    </row>
    <row r="2638" ht="12.75">
      <c r="A2638" s="130"/>
    </row>
    <row r="2639" ht="12.75">
      <c r="A2639" s="130"/>
    </row>
    <row r="2640" ht="12.75">
      <c r="A2640" s="130"/>
    </row>
    <row r="2641" ht="12.75">
      <c r="A2641" s="130"/>
    </row>
    <row r="2642" ht="12.75">
      <c r="A2642" s="130"/>
    </row>
    <row r="2643" ht="12.75">
      <c r="A2643" s="130"/>
    </row>
    <row r="2644" ht="12.75">
      <c r="A2644" s="130"/>
    </row>
    <row r="2645" ht="12.75">
      <c r="A2645" s="130"/>
    </row>
    <row r="2646" ht="12.75">
      <c r="A2646" s="130"/>
    </row>
    <row r="2647" ht="12.75">
      <c r="A2647" s="130"/>
    </row>
    <row r="2648" ht="12.75">
      <c r="A2648" s="130"/>
    </row>
    <row r="2649" ht="12.75">
      <c r="A2649" s="130"/>
    </row>
    <row r="2650" ht="12.75">
      <c r="A2650" s="130"/>
    </row>
    <row r="2651" ht="12.75">
      <c r="A2651" s="130"/>
    </row>
    <row r="2652" ht="12.75">
      <c r="A2652" s="130"/>
    </row>
    <row r="2653" ht="12.75">
      <c r="A2653" s="130"/>
    </row>
    <row r="2654" ht="12.75">
      <c r="A2654" s="130"/>
    </row>
    <row r="2655" ht="12.75">
      <c r="A2655" s="130"/>
    </row>
    <row r="2656" ht="12.75">
      <c r="A2656" s="130"/>
    </row>
    <row r="2657" ht="12.75">
      <c r="A2657" s="130"/>
    </row>
    <row r="2658" ht="12.75">
      <c r="A2658" s="130"/>
    </row>
    <row r="2659" ht="12.75">
      <c r="A2659" s="130"/>
    </row>
    <row r="2660" ht="12.75">
      <c r="A2660" s="130"/>
    </row>
    <row r="2661" ht="12.75">
      <c r="A2661" s="130"/>
    </row>
    <row r="2662" ht="12.75">
      <c r="A2662" s="130"/>
    </row>
    <row r="2663" ht="12.75">
      <c r="A2663" s="130"/>
    </row>
    <row r="2664" ht="12.75">
      <c r="A2664" s="130"/>
    </row>
    <row r="2665" ht="12.75">
      <c r="A2665" s="130"/>
    </row>
    <row r="2666" ht="12.75">
      <c r="A2666" s="130"/>
    </row>
    <row r="2667" ht="12.75">
      <c r="A2667" s="130"/>
    </row>
    <row r="2668" ht="12.75">
      <c r="A2668" s="130"/>
    </row>
    <row r="2669" ht="12.75">
      <c r="A2669" s="130"/>
    </row>
    <row r="2670" ht="12.75">
      <c r="A2670" s="130"/>
    </row>
    <row r="2671" ht="12.75">
      <c r="A2671" s="130"/>
    </row>
    <row r="2672" ht="12.75">
      <c r="A2672" s="130"/>
    </row>
    <row r="2673" ht="12.75">
      <c r="A2673" s="130"/>
    </row>
    <row r="2674" ht="12.75">
      <c r="A2674" s="130"/>
    </row>
    <row r="2675" ht="12.75">
      <c r="A2675" s="130"/>
    </row>
    <row r="2676" ht="12.75">
      <c r="A2676" s="130"/>
    </row>
    <row r="2677" ht="12.75">
      <c r="A2677" s="130"/>
    </row>
    <row r="2678" ht="12.75">
      <c r="A2678" s="130"/>
    </row>
    <row r="2679" ht="12.75">
      <c r="A2679" s="130"/>
    </row>
    <row r="2680" ht="12.75">
      <c r="A2680" s="130"/>
    </row>
    <row r="2681" ht="12.75">
      <c r="A2681" s="130"/>
    </row>
    <row r="2682" ht="12.75">
      <c r="A2682" s="130"/>
    </row>
    <row r="2683" ht="12.75">
      <c r="A2683" s="130"/>
    </row>
    <row r="2684" ht="12.75">
      <c r="A2684" s="130"/>
    </row>
    <row r="2685" ht="12.75">
      <c r="A2685" s="130"/>
    </row>
    <row r="2686" ht="12.75">
      <c r="A2686" s="130"/>
    </row>
    <row r="2687" ht="12.75">
      <c r="A2687" s="130"/>
    </row>
    <row r="2688" ht="12.75">
      <c r="A2688" s="130"/>
    </row>
    <row r="2689" ht="12.75">
      <c r="A2689" s="130"/>
    </row>
    <row r="2690" ht="12.75">
      <c r="A2690" s="130"/>
    </row>
    <row r="2691" ht="12.75">
      <c r="A2691" s="130"/>
    </row>
    <row r="2692" ht="12.75">
      <c r="A2692" s="130"/>
    </row>
    <row r="2693" ht="12.75">
      <c r="A2693" s="130"/>
    </row>
    <row r="2694" ht="12.75">
      <c r="A2694" s="130"/>
    </row>
    <row r="2695" ht="12.75">
      <c r="A2695" s="130"/>
    </row>
    <row r="2696" ht="12.75">
      <c r="A2696" s="130"/>
    </row>
    <row r="2697" ht="12.75">
      <c r="A2697" s="130"/>
    </row>
    <row r="2698" ht="12.75">
      <c r="A2698" s="130"/>
    </row>
    <row r="2699" ht="12.75">
      <c r="A2699" s="130"/>
    </row>
    <row r="2700" ht="12.75">
      <c r="A2700" s="130"/>
    </row>
    <row r="2701" ht="12.75">
      <c r="A2701" s="130"/>
    </row>
    <row r="2702" ht="12.75">
      <c r="A2702" s="130"/>
    </row>
    <row r="2703" ht="12.75">
      <c r="A2703" s="130"/>
    </row>
    <row r="2704" ht="12.75">
      <c r="A2704" s="130"/>
    </row>
    <row r="2705" ht="12.75">
      <c r="A2705" s="130"/>
    </row>
    <row r="2706" ht="12.75">
      <c r="A2706" s="130"/>
    </row>
    <row r="2707" ht="12.75">
      <c r="A2707" s="130"/>
    </row>
    <row r="2708" ht="12.75">
      <c r="A2708" s="130"/>
    </row>
    <row r="2709" ht="12.75">
      <c r="A2709" s="130"/>
    </row>
    <row r="2710" ht="12.75">
      <c r="A2710" s="130"/>
    </row>
    <row r="2711" ht="12.75">
      <c r="A2711" s="130"/>
    </row>
    <row r="2712" ht="12.75">
      <c r="A2712" s="130"/>
    </row>
    <row r="2713" ht="12.75">
      <c r="A2713" s="130"/>
    </row>
    <row r="2714" ht="12.75">
      <c r="A2714" s="130"/>
    </row>
    <row r="2715" ht="12.75">
      <c r="A2715" s="130"/>
    </row>
    <row r="2716" ht="12.75">
      <c r="A2716" s="130"/>
    </row>
    <row r="2717" ht="12.75">
      <c r="A2717" s="130"/>
    </row>
    <row r="2718" ht="12.75">
      <c r="A2718" s="130"/>
    </row>
    <row r="2719" ht="12.75">
      <c r="A2719" s="130"/>
    </row>
    <row r="2720" ht="12.75">
      <c r="A2720" s="130"/>
    </row>
    <row r="2721" ht="12.75">
      <c r="A2721" s="130"/>
    </row>
    <row r="2722" ht="12.75">
      <c r="A2722" s="130"/>
    </row>
    <row r="2723" ht="12.75">
      <c r="A2723" s="130"/>
    </row>
    <row r="2724" ht="12.75">
      <c r="A2724" s="130"/>
    </row>
    <row r="2725" ht="12.75">
      <c r="A2725" s="130"/>
    </row>
    <row r="2726" ht="12.75">
      <c r="A2726" s="130"/>
    </row>
    <row r="2727" ht="12.75">
      <c r="A2727" s="130"/>
    </row>
    <row r="2728" ht="12.75">
      <c r="A2728" s="130"/>
    </row>
    <row r="2729" ht="12.75">
      <c r="A2729" s="130"/>
    </row>
    <row r="2730" ht="12.75">
      <c r="A2730" s="130"/>
    </row>
    <row r="2731" ht="12.75">
      <c r="A2731" s="130"/>
    </row>
    <row r="2732" ht="12.75">
      <c r="A2732" s="130"/>
    </row>
    <row r="2733" ht="12.75">
      <c r="A2733" s="130"/>
    </row>
    <row r="2734" ht="12.75">
      <c r="A2734" s="130"/>
    </row>
    <row r="2735" ht="12.75">
      <c r="A2735" s="130"/>
    </row>
    <row r="2736" ht="12.75">
      <c r="A2736" s="130"/>
    </row>
    <row r="2737" ht="12.75">
      <c r="A2737" s="130"/>
    </row>
    <row r="2738" ht="12.75">
      <c r="A2738" s="130"/>
    </row>
    <row r="2739" ht="12.75">
      <c r="A2739" s="130"/>
    </row>
    <row r="2740" ht="12.75">
      <c r="A2740" s="130"/>
    </row>
    <row r="2741" ht="12.75">
      <c r="A2741" s="130"/>
    </row>
    <row r="2742" ht="12.75">
      <c r="A2742" s="130"/>
    </row>
    <row r="2743" ht="12.75">
      <c r="A2743" s="130"/>
    </row>
    <row r="2744" ht="12.75">
      <c r="A2744" s="130"/>
    </row>
    <row r="2745" ht="12.75">
      <c r="A2745" s="130"/>
    </row>
    <row r="2746" ht="12.75">
      <c r="A2746" s="130"/>
    </row>
    <row r="2747" ht="12.75">
      <c r="A2747" s="130"/>
    </row>
    <row r="2748" ht="12.75">
      <c r="A2748" s="130"/>
    </row>
    <row r="2749" ht="12.75">
      <c r="A2749" s="130"/>
    </row>
    <row r="2750" ht="12.75">
      <c r="A2750" s="130"/>
    </row>
    <row r="2751" ht="12.75">
      <c r="A2751" s="130"/>
    </row>
    <row r="2752" ht="12.75">
      <c r="A2752" s="130"/>
    </row>
    <row r="2753" ht="12.75">
      <c r="A2753" s="130"/>
    </row>
    <row r="2754" ht="12.75">
      <c r="A2754" s="130"/>
    </row>
    <row r="2755" ht="12.75">
      <c r="A2755" s="130"/>
    </row>
    <row r="2756" ht="12.75">
      <c r="A2756" s="130"/>
    </row>
    <row r="2757" ht="12.75">
      <c r="A2757" s="130"/>
    </row>
    <row r="2758" ht="12.75">
      <c r="A2758" s="130"/>
    </row>
    <row r="2759" ht="12.75">
      <c r="A2759" s="130"/>
    </row>
    <row r="2760" ht="12.75">
      <c r="A2760" s="130"/>
    </row>
    <row r="2761" ht="12.75">
      <c r="A2761" s="130"/>
    </row>
    <row r="2762" ht="12.75">
      <c r="A2762" s="130"/>
    </row>
    <row r="2763" ht="12.75">
      <c r="A2763" s="130"/>
    </row>
    <row r="2764" ht="12.75">
      <c r="A2764" s="130"/>
    </row>
    <row r="2765" ht="12.75">
      <c r="A2765" s="130"/>
    </row>
    <row r="2766" ht="12.75">
      <c r="A2766" s="130"/>
    </row>
    <row r="2767" ht="12.75">
      <c r="A2767" s="130"/>
    </row>
    <row r="2768" ht="12.75">
      <c r="A2768" s="130"/>
    </row>
    <row r="2769" ht="12.75">
      <c r="A2769" s="130"/>
    </row>
    <row r="2770" ht="12.75">
      <c r="A2770" s="130"/>
    </row>
    <row r="2771" ht="12.75">
      <c r="A2771" s="130"/>
    </row>
    <row r="2772" ht="12.75">
      <c r="A2772" s="130"/>
    </row>
    <row r="2773" ht="12.75">
      <c r="A2773" s="130"/>
    </row>
    <row r="2774" ht="12.75">
      <c r="A2774" s="130"/>
    </row>
    <row r="2775" ht="12.75">
      <c r="A2775" s="130"/>
    </row>
    <row r="2776" ht="12.75">
      <c r="A2776" s="130"/>
    </row>
    <row r="2777" ht="12.75">
      <c r="A2777" s="130"/>
    </row>
    <row r="2778" ht="12.75">
      <c r="A2778" s="130"/>
    </row>
    <row r="2779" ht="12.75">
      <c r="A2779" s="130"/>
    </row>
    <row r="2780" ht="12.75">
      <c r="A2780" s="130"/>
    </row>
    <row r="2781" ht="12.75">
      <c r="A2781" s="130"/>
    </row>
    <row r="2782" ht="12.75">
      <c r="A2782" s="130"/>
    </row>
    <row r="2783" ht="12.75">
      <c r="A2783" s="130"/>
    </row>
    <row r="2784" ht="12.75">
      <c r="A2784" s="130"/>
    </row>
    <row r="2785" ht="12.75">
      <c r="A2785" s="130"/>
    </row>
    <row r="2786" ht="12.75">
      <c r="A2786" s="130"/>
    </row>
    <row r="2787" ht="12.75">
      <c r="A2787" s="130"/>
    </row>
    <row r="2788" ht="12.75">
      <c r="A2788" s="130"/>
    </row>
    <row r="2789" ht="12.75">
      <c r="A2789" s="130"/>
    </row>
    <row r="2790" ht="12.75">
      <c r="A2790" s="130"/>
    </row>
    <row r="2791" ht="12.75">
      <c r="A2791" s="130"/>
    </row>
    <row r="2792" ht="12.75">
      <c r="A2792" s="130"/>
    </row>
    <row r="2793" ht="12.75">
      <c r="A2793" s="130"/>
    </row>
    <row r="2794" ht="12.75">
      <c r="A2794" s="130"/>
    </row>
    <row r="2795" ht="12.75">
      <c r="A2795" s="130"/>
    </row>
    <row r="2796" ht="12.75">
      <c r="A2796" s="130"/>
    </row>
    <row r="2797" ht="12.75">
      <c r="A2797" s="130"/>
    </row>
    <row r="2798" ht="12.75">
      <c r="A2798" s="130"/>
    </row>
    <row r="2799" ht="12.75">
      <c r="A2799" s="130"/>
    </row>
    <row r="2800" ht="12.75">
      <c r="A2800" s="130"/>
    </row>
    <row r="2801" ht="12.75">
      <c r="A2801" s="130"/>
    </row>
    <row r="2802" ht="12.75">
      <c r="A2802" s="130"/>
    </row>
    <row r="2803" ht="12.75">
      <c r="A2803" s="130"/>
    </row>
    <row r="2804" ht="12.75">
      <c r="A2804" s="130"/>
    </row>
    <row r="2805" ht="12.75">
      <c r="A2805" s="130"/>
    </row>
    <row r="2806" ht="12.75">
      <c r="A2806" s="130"/>
    </row>
    <row r="2807" ht="12.75">
      <c r="A2807" s="130"/>
    </row>
    <row r="2808" ht="12.75">
      <c r="A2808" s="130"/>
    </row>
    <row r="2809" ht="12.75">
      <c r="A2809" s="130"/>
    </row>
    <row r="2810" ht="12.75">
      <c r="A2810" s="130"/>
    </row>
    <row r="2811" ht="12.75">
      <c r="A2811" s="130"/>
    </row>
    <row r="2812" ht="12.75">
      <c r="A2812" s="130"/>
    </row>
    <row r="2813" ht="12.75">
      <c r="A2813" s="130"/>
    </row>
    <row r="2814" ht="12.75">
      <c r="A2814" s="130"/>
    </row>
    <row r="2815" ht="12.75">
      <c r="A2815" s="130"/>
    </row>
    <row r="2816" ht="12.75">
      <c r="A2816" s="130"/>
    </row>
    <row r="2817" ht="12.75">
      <c r="A2817" s="130"/>
    </row>
    <row r="2818" ht="12.75">
      <c r="A2818" s="130"/>
    </row>
    <row r="2819" ht="12.75">
      <c r="A2819" s="130"/>
    </row>
    <row r="2820" ht="12.75">
      <c r="A2820" s="130"/>
    </row>
    <row r="2821" ht="12.75">
      <c r="A2821" s="130"/>
    </row>
    <row r="2822" ht="12.75">
      <c r="A2822" s="130"/>
    </row>
    <row r="2823" ht="12.75">
      <c r="A2823" s="130"/>
    </row>
    <row r="2824" ht="12.75">
      <c r="A2824" s="130"/>
    </row>
    <row r="2825" ht="12.75">
      <c r="A2825" s="130"/>
    </row>
    <row r="2826" ht="12.75">
      <c r="A2826" s="130"/>
    </row>
    <row r="2827" ht="12.75">
      <c r="A2827" s="130"/>
    </row>
    <row r="2828" ht="12.75">
      <c r="A2828" s="130"/>
    </row>
    <row r="2829" ht="12.75">
      <c r="A2829" s="130"/>
    </row>
    <row r="2830" ht="12.75">
      <c r="A2830" s="130"/>
    </row>
    <row r="2831" ht="12.75">
      <c r="A2831" s="130"/>
    </row>
    <row r="2832" ht="12.75">
      <c r="A2832" s="130"/>
    </row>
    <row r="2833" ht="12.75">
      <c r="A2833" s="130"/>
    </row>
    <row r="2834" ht="12.75">
      <c r="A2834" s="130"/>
    </row>
    <row r="2835" ht="12.75">
      <c r="A2835" s="130"/>
    </row>
    <row r="2836" ht="12.75">
      <c r="A2836" s="130"/>
    </row>
    <row r="2837" ht="12.75">
      <c r="A2837" s="130"/>
    </row>
    <row r="2838" ht="12.75">
      <c r="A2838" s="130"/>
    </row>
    <row r="2839" ht="12.75">
      <c r="A2839" s="130"/>
    </row>
    <row r="2840" ht="12.75">
      <c r="A2840" s="130"/>
    </row>
    <row r="2841" ht="12.75">
      <c r="A2841" s="130"/>
    </row>
    <row r="2842" ht="12.75">
      <c r="A2842" s="130"/>
    </row>
    <row r="2843" ht="12.75">
      <c r="A2843" s="130"/>
    </row>
    <row r="2844" ht="12.75">
      <c r="A2844" s="130"/>
    </row>
    <row r="2845" ht="12.75">
      <c r="A2845" s="130"/>
    </row>
    <row r="2846" ht="12.75">
      <c r="A2846" s="130"/>
    </row>
    <row r="2847" ht="12.75">
      <c r="A2847" s="130"/>
    </row>
    <row r="2848" ht="12.75">
      <c r="A2848" s="130"/>
    </row>
    <row r="2849" ht="12.75">
      <c r="A2849" s="130"/>
    </row>
    <row r="2850" ht="12.75">
      <c r="A2850" s="130"/>
    </row>
    <row r="2851" ht="12.75">
      <c r="A2851" s="130"/>
    </row>
    <row r="2852" ht="12.75">
      <c r="A2852" s="130"/>
    </row>
    <row r="2853" ht="12.75">
      <c r="A2853" s="130"/>
    </row>
    <row r="2854" ht="12.75">
      <c r="A2854" s="130"/>
    </row>
    <row r="2855" ht="12.75">
      <c r="A2855" s="130"/>
    </row>
    <row r="2856" ht="12.75">
      <c r="A2856" s="130"/>
    </row>
    <row r="2857" ht="12.75">
      <c r="A2857" s="130"/>
    </row>
    <row r="2858" ht="12.75">
      <c r="A2858" s="130"/>
    </row>
    <row r="2859" ht="12.75">
      <c r="A2859" s="130"/>
    </row>
    <row r="2860" ht="12.75">
      <c r="A2860" s="130"/>
    </row>
    <row r="2861" ht="12.75">
      <c r="A2861" s="130"/>
    </row>
    <row r="2862" ht="12.75">
      <c r="A2862" s="130"/>
    </row>
    <row r="2863" ht="12.75">
      <c r="A2863" s="130"/>
    </row>
    <row r="2864" ht="12.75">
      <c r="A2864" s="130"/>
    </row>
    <row r="2865" ht="12.75">
      <c r="A2865" s="130"/>
    </row>
    <row r="2866" ht="12.75">
      <c r="A2866" s="130"/>
    </row>
    <row r="2867" ht="12.75">
      <c r="A2867" s="130"/>
    </row>
    <row r="2868" ht="12.75">
      <c r="A2868" s="130"/>
    </row>
    <row r="2869" ht="12.75">
      <c r="A2869" s="130"/>
    </row>
    <row r="2870" ht="12.75">
      <c r="A2870" s="130"/>
    </row>
    <row r="2871" ht="12.75">
      <c r="A2871" s="130"/>
    </row>
    <row r="2872" ht="12.75">
      <c r="A2872" s="130"/>
    </row>
    <row r="2873" ht="12.75">
      <c r="A2873" s="130"/>
    </row>
    <row r="2874" ht="12.75">
      <c r="A2874" s="130"/>
    </row>
    <row r="2875" ht="12.75">
      <c r="A2875" s="130"/>
    </row>
    <row r="2876" ht="12.75">
      <c r="A2876" s="130"/>
    </row>
    <row r="2877" ht="12.75">
      <c r="A2877" s="130"/>
    </row>
    <row r="2878" ht="12.75">
      <c r="A2878" s="130"/>
    </row>
    <row r="2879" ht="12.75">
      <c r="A2879" s="130"/>
    </row>
    <row r="2880" ht="12.75">
      <c r="A2880" s="130"/>
    </row>
    <row r="2881" ht="12.75">
      <c r="A2881" s="130"/>
    </row>
    <row r="2882" ht="12.75">
      <c r="A2882" s="130"/>
    </row>
    <row r="2883" ht="12.75">
      <c r="A2883" s="130"/>
    </row>
    <row r="2884" ht="12.75">
      <c r="A2884" s="130"/>
    </row>
    <row r="2885" ht="12.75">
      <c r="A2885" s="130"/>
    </row>
    <row r="2886" ht="12.75">
      <c r="A2886" s="130"/>
    </row>
    <row r="2887" ht="12.75">
      <c r="A2887" s="130"/>
    </row>
    <row r="2888" ht="12.75">
      <c r="A2888" s="130"/>
    </row>
    <row r="2889" ht="12.75">
      <c r="A2889" s="130"/>
    </row>
    <row r="2890" ht="12.75">
      <c r="A2890" s="130"/>
    </row>
    <row r="2891" ht="12.75">
      <c r="A2891" s="130"/>
    </row>
    <row r="2892" ht="12.75">
      <c r="A2892" s="130"/>
    </row>
    <row r="2893" ht="12.75">
      <c r="A2893" s="130"/>
    </row>
    <row r="2894" ht="12.75">
      <c r="A2894" s="130"/>
    </row>
    <row r="2895" ht="12.75">
      <c r="A2895" s="130"/>
    </row>
    <row r="2896" ht="12.75">
      <c r="A2896" s="130"/>
    </row>
    <row r="2897" ht="12.75">
      <c r="A2897" s="130"/>
    </row>
    <row r="2898" ht="12.75">
      <c r="A2898" s="130"/>
    </row>
    <row r="2899" ht="12.75">
      <c r="A2899" s="130"/>
    </row>
    <row r="2900" ht="12.75">
      <c r="A2900" s="130"/>
    </row>
    <row r="2901" ht="12.75">
      <c r="A2901" s="130"/>
    </row>
    <row r="2902" ht="12.75">
      <c r="A2902" s="130"/>
    </row>
    <row r="2903" ht="12.75">
      <c r="A2903" s="130"/>
    </row>
    <row r="2904" ht="12.75">
      <c r="A2904" s="130"/>
    </row>
    <row r="2905" ht="12.75">
      <c r="A2905" s="130"/>
    </row>
    <row r="2906" ht="12.75">
      <c r="A2906" s="130"/>
    </row>
    <row r="2907" ht="12.75">
      <c r="A2907" s="130"/>
    </row>
    <row r="2908" ht="12.75">
      <c r="A2908" s="130"/>
    </row>
    <row r="2909" ht="12.75">
      <c r="A2909" s="130"/>
    </row>
    <row r="2910" ht="12.75">
      <c r="A2910" s="130"/>
    </row>
    <row r="2911" ht="12.75">
      <c r="A2911" s="130"/>
    </row>
    <row r="2912" ht="12.75">
      <c r="A2912" s="130"/>
    </row>
    <row r="2913" ht="12.75">
      <c r="A2913" s="130"/>
    </row>
    <row r="2914" ht="12.75">
      <c r="A2914" s="130"/>
    </row>
    <row r="2915" ht="12.75">
      <c r="A2915" s="130"/>
    </row>
    <row r="2916" ht="12.75">
      <c r="A2916" s="130"/>
    </row>
    <row r="2917" ht="12.75">
      <c r="A2917" s="130"/>
    </row>
    <row r="2918" ht="12.75">
      <c r="A2918" s="130"/>
    </row>
    <row r="2919" ht="12.75">
      <c r="A2919" s="130"/>
    </row>
    <row r="2920" ht="12.75">
      <c r="A2920" s="130"/>
    </row>
    <row r="2921" ht="12.75">
      <c r="A2921" s="130"/>
    </row>
    <row r="2922" ht="12.75">
      <c r="A2922" s="130"/>
    </row>
    <row r="2923" ht="12.75">
      <c r="A2923" s="130"/>
    </row>
    <row r="2924" ht="12.75">
      <c r="A2924" s="130"/>
    </row>
    <row r="2925" ht="12.75">
      <c r="A2925" s="130"/>
    </row>
    <row r="2926" ht="12.75">
      <c r="A2926" s="130"/>
    </row>
    <row r="2927" ht="12.75">
      <c r="A2927" s="130"/>
    </row>
    <row r="2928" ht="12.75">
      <c r="A2928" s="130"/>
    </row>
    <row r="2929" ht="12.75">
      <c r="A2929" s="130"/>
    </row>
    <row r="2930" ht="12.75">
      <c r="A2930" s="130"/>
    </row>
    <row r="2931" ht="12.75">
      <c r="A2931" s="130"/>
    </row>
    <row r="2932" ht="12.75">
      <c r="A2932" s="130"/>
    </row>
    <row r="2933" ht="12.75">
      <c r="A2933" s="130"/>
    </row>
    <row r="2934" ht="12.75">
      <c r="A2934" s="130"/>
    </row>
    <row r="2935" ht="12.75">
      <c r="A2935" s="130"/>
    </row>
    <row r="2936" ht="12.75">
      <c r="A2936" s="130"/>
    </row>
    <row r="2937" ht="12.75">
      <c r="A2937" s="130"/>
    </row>
    <row r="2938" ht="12.75">
      <c r="A2938" s="130"/>
    </row>
    <row r="2939" ht="12.75">
      <c r="A2939" s="130"/>
    </row>
    <row r="2940" ht="12.75">
      <c r="A2940" s="130"/>
    </row>
    <row r="2941" ht="12.75">
      <c r="A2941" s="130"/>
    </row>
    <row r="2942" ht="12.75">
      <c r="A2942" s="130"/>
    </row>
    <row r="2943" ht="12.75">
      <c r="A2943" s="130"/>
    </row>
    <row r="2944" ht="12.75">
      <c r="A2944" s="130"/>
    </row>
    <row r="2945" ht="12.75">
      <c r="A2945" s="130"/>
    </row>
    <row r="2946" ht="12.75">
      <c r="A2946" s="130"/>
    </row>
    <row r="2947" ht="12.75">
      <c r="A2947" s="130"/>
    </row>
    <row r="2948" ht="12.75">
      <c r="A2948" s="130"/>
    </row>
    <row r="2949" ht="12.75">
      <c r="A2949" s="130"/>
    </row>
    <row r="2950" ht="12.75">
      <c r="A2950" s="130"/>
    </row>
    <row r="2951" ht="12.75">
      <c r="A2951" s="130"/>
    </row>
    <row r="2952" ht="12.75">
      <c r="A2952" s="130"/>
    </row>
    <row r="2953" ht="12.75">
      <c r="A2953" s="130"/>
    </row>
    <row r="2954" ht="12.75">
      <c r="A2954" s="130"/>
    </row>
    <row r="2955" ht="12.75">
      <c r="A2955" s="130"/>
    </row>
    <row r="2956" ht="12.75">
      <c r="A2956" s="130"/>
    </row>
    <row r="2957" ht="12.75">
      <c r="A2957" s="130"/>
    </row>
    <row r="2958" ht="12.75">
      <c r="A2958" s="130"/>
    </row>
    <row r="2959" ht="12.75">
      <c r="A2959" s="130"/>
    </row>
    <row r="2960" ht="12.75">
      <c r="A2960" s="130"/>
    </row>
    <row r="2961" ht="12.75">
      <c r="A2961" s="130"/>
    </row>
    <row r="2962" ht="12.75">
      <c r="A2962" s="130"/>
    </row>
    <row r="2963" ht="12.75">
      <c r="A2963" s="130"/>
    </row>
    <row r="2964" ht="12.75">
      <c r="A2964" s="130"/>
    </row>
    <row r="2965" ht="12.75">
      <c r="A2965" s="130"/>
    </row>
    <row r="2966" ht="12.75">
      <c r="A2966" s="130"/>
    </row>
    <row r="2967" ht="12.75">
      <c r="A2967" s="130"/>
    </row>
    <row r="2968" ht="12.75">
      <c r="A2968" s="130"/>
    </row>
    <row r="2969" ht="12.75">
      <c r="A2969" s="130"/>
    </row>
    <row r="2970" ht="12.75">
      <c r="A2970" s="130"/>
    </row>
    <row r="2971" ht="12.75">
      <c r="A2971" s="130"/>
    </row>
    <row r="2972" ht="12.75">
      <c r="A2972" s="130"/>
    </row>
    <row r="2973" ht="12.75">
      <c r="A2973" s="130"/>
    </row>
    <row r="2974" ht="12.75">
      <c r="A2974" s="130"/>
    </row>
    <row r="2975" ht="12.75">
      <c r="A2975" s="130"/>
    </row>
    <row r="2976" ht="12.75">
      <c r="A2976" s="130"/>
    </row>
    <row r="2977" ht="12.75">
      <c r="A2977" s="130"/>
    </row>
    <row r="2978" ht="12.75">
      <c r="A2978" s="130"/>
    </row>
    <row r="2979" ht="12.75">
      <c r="A2979" s="130"/>
    </row>
    <row r="2980" ht="12.75">
      <c r="A2980" s="130"/>
    </row>
    <row r="2981" ht="12.75">
      <c r="A2981" s="130"/>
    </row>
    <row r="2982" ht="12.75">
      <c r="A2982" s="130"/>
    </row>
    <row r="2983" ht="12.75">
      <c r="A2983" s="130"/>
    </row>
    <row r="2984" ht="12.75">
      <c r="A2984" s="130"/>
    </row>
    <row r="2985" ht="12.75">
      <c r="A2985" s="130"/>
    </row>
    <row r="2986" ht="12.75">
      <c r="A2986" s="130"/>
    </row>
    <row r="2987" ht="12.75">
      <c r="A2987" s="130"/>
    </row>
    <row r="2988" ht="12.75">
      <c r="A2988" s="130"/>
    </row>
    <row r="2989" ht="12.75">
      <c r="A2989" s="130"/>
    </row>
    <row r="2990" ht="12.75">
      <c r="A2990" s="130"/>
    </row>
    <row r="2991" ht="12.75">
      <c r="A2991" s="130"/>
    </row>
    <row r="2992" ht="12.75">
      <c r="A2992" s="130"/>
    </row>
    <row r="2993" ht="12.75">
      <c r="A2993" s="130"/>
    </row>
    <row r="2994" ht="12.75">
      <c r="A2994" s="130"/>
    </row>
    <row r="2995" ht="12.75">
      <c r="A2995" s="130"/>
    </row>
    <row r="2996" ht="12.75">
      <c r="A2996" s="130"/>
    </row>
    <row r="2997" ht="12.75">
      <c r="A2997" s="130"/>
    </row>
    <row r="2998" ht="12.75">
      <c r="A2998" s="130"/>
    </row>
    <row r="2999" ht="12.75">
      <c r="A2999" s="130"/>
    </row>
    <row r="3000" ht="12.75">
      <c r="A3000" s="130"/>
    </row>
    <row r="3001" ht="12.75">
      <c r="A3001" s="130"/>
    </row>
    <row r="3002" ht="12.75">
      <c r="A3002" s="130"/>
    </row>
    <row r="3003" ht="12.75">
      <c r="A3003" s="130"/>
    </row>
    <row r="3004" ht="12.75">
      <c r="A3004" s="130"/>
    </row>
    <row r="3005" ht="12.75">
      <c r="A3005" s="130"/>
    </row>
    <row r="3006" ht="12.75">
      <c r="A3006" s="130"/>
    </row>
    <row r="3007" ht="12.75">
      <c r="A3007" s="130"/>
    </row>
    <row r="3008" ht="12.75">
      <c r="A3008" s="130"/>
    </row>
    <row r="3009" ht="12.75">
      <c r="A3009" s="130"/>
    </row>
    <row r="3010" ht="12.75">
      <c r="A3010" s="130"/>
    </row>
    <row r="3011" ht="12.75">
      <c r="A3011" s="130"/>
    </row>
    <row r="3012" ht="12.75">
      <c r="A3012" s="130"/>
    </row>
    <row r="3013" ht="12.75">
      <c r="A3013" s="130"/>
    </row>
    <row r="3014" ht="12.75">
      <c r="A3014" s="130"/>
    </row>
    <row r="3015" ht="12.75">
      <c r="A3015" s="130"/>
    </row>
    <row r="3016" ht="12.75">
      <c r="A3016" s="130"/>
    </row>
    <row r="3017" ht="12.75">
      <c r="A3017" s="130"/>
    </row>
    <row r="3018" ht="12.75">
      <c r="A3018" s="130"/>
    </row>
    <row r="3019" ht="12.75">
      <c r="A3019" s="130"/>
    </row>
    <row r="3020" ht="12.75">
      <c r="A3020" s="130"/>
    </row>
    <row r="3021" ht="12.75">
      <c r="A3021" s="130"/>
    </row>
    <row r="3022" ht="12.75">
      <c r="A3022" s="130"/>
    </row>
    <row r="3023" ht="12.75">
      <c r="A3023" s="130"/>
    </row>
    <row r="3024" ht="12.75">
      <c r="A3024" s="130"/>
    </row>
    <row r="3025" ht="12.75">
      <c r="A3025" s="130"/>
    </row>
    <row r="3026" ht="12.75">
      <c r="A3026" s="130"/>
    </row>
    <row r="3027" ht="12.75">
      <c r="A3027" s="130"/>
    </row>
    <row r="3028" ht="12.75">
      <c r="A3028" s="130"/>
    </row>
    <row r="3029" ht="12.75">
      <c r="A3029" s="130"/>
    </row>
    <row r="3030" ht="12.75">
      <c r="A3030" s="130"/>
    </row>
    <row r="3031" ht="12.75">
      <c r="A3031" s="130"/>
    </row>
    <row r="3032" ht="12.75">
      <c r="A3032" s="130"/>
    </row>
    <row r="3033" ht="12.75">
      <c r="A3033" s="130"/>
    </row>
    <row r="3034" ht="12.75">
      <c r="A3034" s="130"/>
    </row>
    <row r="3035" ht="12.75">
      <c r="A3035" s="130"/>
    </row>
    <row r="3036" ht="12.75">
      <c r="A3036" s="130"/>
    </row>
    <row r="3037" ht="12.75">
      <c r="A3037" s="130"/>
    </row>
    <row r="3038" ht="12.75">
      <c r="A3038" s="130"/>
    </row>
    <row r="3039" ht="12.75">
      <c r="A3039" s="130"/>
    </row>
    <row r="3040" ht="12.75">
      <c r="A3040" s="130"/>
    </row>
    <row r="3041" ht="12.75">
      <c r="A3041" s="130"/>
    </row>
    <row r="3042" ht="12.75">
      <c r="A3042" s="130"/>
    </row>
    <row r="3043" ht="12.75">
      <c r="A3043" s="130"/>
    </row>
    <row r="3044" ht="12.75">
      <c r="A3044" s="130"/>
    </row>
    <row r="3045" ht="12.75">
      <c r="A3045" s="130"/>
    </row>
    <row r="3046" ht="12.75">
      <c r="A3046" s="130"/>
    </row>
    <row r="3047" ht="12.75">
      <c r="A3047" s="130"/>
    </row>
    <row r="3048" ht="12.75">
      <c r="A3048" s="130"/>
    </row>
    <row r="3049" ht="12.75">
      <c r="A3049" s="130"/>
    </row>
    <row r="3050" ht="12.75">
      <c r="A3050" s="130"/>
    </row>
    <row r="3051" ht="12.75">
      <c r="A3051" s="130"/>
    </row>
    <row r="3052" ht="12.75">
      <c r="A3052" s="130"/>
    </row>
    <row r="3053" ht="12.75">
      <c r="A3053" s="130"/>
    </row>
    <row r="3054" ht="12.75">
      <c r="A3054" s="130"/>
    </row>
    <row r="3055" ht="12.75">
      <c r="A3055" s="130"/>
    </row>
    <row r="3056" ht="12.75">
      <c r="A3056" s="130"/>
    </row>
    <row r="3057" ht="12.75">
      <c r="A3057" s="130"/>
    </row>
    <row r="3058" ht="12.75">
      <c r="A3058" s="130"/>
    </row>
    <row r="3059" ht="12.75">
      <c r="A3059" s="130"/>
    </row>
    <row r="3060" ht="12.75">
      <c r="A3060" s="130"/>
    </row>
    <row r="3061" ht="12.75">
      <c r="A3061" s="130"/>
    </row>
    <row r="3062" ht="12.75">
      <c r="A3062" s="130"/>
    </row>
    <row r="3063" ht="12.75">
      <c r="A3063" s="130"/>
    </row>
    <row r="3064" ht="12.75">
      <c r="A3064" s="130"/>
    </row>
    <row r="3065" ht="12.75">
      <c r="A3065" s="130"/>
    </row>
    <row r="3066" ht="12.75">
      <c r="A3066" s="130"/>
    </row>
    <row r="3067" ht="12.75">
      <c r="A3067" s="130"/>
    </row>
    <row r="3068" ht="12.75">
      <c r="A3068" s="130"/>
    </row>
    <row r="3069" ht="12.75">
      <c r="A3069" s="130"/>
    </row>
    <row r="3070" ht="12.75">
      <c r="A3070" s="130"/>
    </row>
    <row r="3071" ht="12.75">
      <c r="A3071" s="130"/>
    </row>
    <row r="3072" ht="12.75">
      <c r="A3072" s="130"/>
    </row>
    <row r="3073" ht="12.75">
      <c r="A3073" s="130"/>
    </row>
    <row r="3074" ht="12.75">
      <c r="A3074" s="130"/>
    </row>
    <row r="3075" ht="12.75">
      <c r="A3075" s="130"/>
    </row>
    <row r="3076" ht="12.75">
      <c r="A3076" s="130"/>
    </row>
    <row r="3077" ht="12.75">
      <c r="A3077" s="130"/>
    </row>
    <row r="3078" ht="12.75">
      <c r="A3078" s="130"/>
    </row>
    <row r="3079" ht="12.75">
      <c r="A3079" s="130"/>
    </row>
    <row r="3080" ht="12.75">
      <c r="A3080" s="130"/>
    </row>
    <row r="3081" ht="12.75">
      <c r="A3081" s="130"/>
    </row>
    <row r="3082" ht="12.75">
      <c r="A3082" s="130"/>
    </row>
    <row r="3083" ht="12.75">
      <c r="A3083" s="130"/>
    </row>
    <row r="3084" ht="12.75">
      <c r="A3084" s="130"/>
    </row>
    <row r="3085" ht="12.75">
      <c r="A3085" s="130"/>
    </row>
    <row r="3086" ht="12.75">
      <c r="A3086" s="130"/>
    </row>
    <row r="3087" ht="12.75">
      <c r="A3087" s="130"/>
    </row>
    <row r="3088" ht="12.75">
      <c r="A3088" s="130"/>
    </row>
    <row r="3089" ht="12.75">
      <c r="A3089" s="130"/>
    </row>
    <row r="3090" ht="12.75">
      <c r="A3090" s="130"/>
    </row>
    <row r="3091" ht="12.75">
      <c r="A3091" s="130"/>
    </row>
    <row r="3092" ht="12.75">
      <c r="A3092" s="130"/>
    </row>
    <row r="3093" ht="12.75">
      <c r="A3093" s="130"/>
    </row>
    <row r="3094" ht="12.75">
      <c r="A3094" s="130"/>
    </row>
    <row r="3095" ht="12.75">
      <c r="A3095" s="130"/>
    </row>
    <row r="3096" ht="12.75">
      <c r="A3096" s="130"/>
    </row>
    <row r="3097" ht="12.75">
      <c r="A3097" s="130"/>
    </row>
    <row r="3098" ht="12.75">
      <c r="A3098" s="130"/>
    </row>
    <row r="3099" ht="12.75">
      <c r="A3099" s="130"/>
    </row>
    <row r="3100" ht="12.75">
      <c r="A3100" s="130"/>
    </row>
    <row r="3101" ht="12.75">
      <c r="A3101" s="130"/>
    </row>
    <row r="3102" ht="12.75">
      <c r="A3102" s="130"/>
    </row>
    <row r="3103" ht="12.75">
      <c r="A3103" s="130"/>
    </row>
    <row r="3104" ht="12.75">
      <c r="A3104" s="130"/>
    </row>
    <row r="3105" ht="12.75">
      <c r="A3105" s="130"/>
    </row>
    <row r="3106" ht="12.75">
      <c r="A3106" s="130"/>
    </row>
    <row r="3107" ht="12.75">
      <c r="A3107" s="130"/>
    </row>
    <row r="3108" ht="12.75">
      <c r="A3108" s="130"/>
    </row>
    <row r="3109" ht="12.75">
      <c r="A3109" s="130"/>
    </row>
    <row r="3110" ht="12.75">
      <c r="A3110" s="130"/>
    </row>
    <row r="3111" ht="12.75">
      <c r="A3111" s="130"/>
    </row>
    <row r="3112" ht="12.75">
      <c r="A3112" s="130"/>
    </row>
    <row r="3113" ht="12.75">
      <c r="A3113" s="130"/>
    </row>
    <row r="3114" ht="12.75">
      <c r="A3114" s="130"/>
    </row>
    <row r="3115" ht="12.75">
      <c r="A3115" s="130"/>
    </row>
    <row r="3116" ht="12.75">
      <c r="A3116" s="130"/>
    </row>
    <row r="3117" ht="12.75">
      <c r="A3117" s="130"/>
    </row>
    <row r="3118" ht="12.75">
      <c r="A3118" s="130"/>
    </row>
    <row r="3119" ht="12.75">
      <c r="A3119" s="130"/>
    </row>
    <row r="3120" ht="12.75">
      <c r="A3120" s="130"/>
    </row>
    <row r="3121" ht="12.75">
      <c r="A3121" s="130"/>
    </row>
    <row r="3122" ht="12.75">
      <c r="A3122" s="130"/>
    </row>
    <row r="3123" ht="12.75">
      <c r="A3123" s="130"/>
    </row>
    <row r="3124" ht="12.75">
      <c r="A3124" s="130"/>
    </row>
    <row r="3125" ht="12.75">
      <c r="A3125" s="130"/>
    </row>
    <row r="3126" ht="12.75">
      <c r="A3126" s="130"/>
    </row>
    <row r="3127" ht="12.75">
      <c r="A3127" s="130"/>
    </row>
    <row r="3128" ht="12.75">
      <c r="A3128" s="130"/>
    </row>
    <row r="3129" ht="12.75">
      <c r="A3129" s="130"/>
    </row>
    <row r="3130" ht="12.75">
      <c r="A3130" s="130"/>
    </row>
    <row r="3131" ht="12.75">
      <c r="A3131" s="130"/>
    </row>
    <row r="3132" ht="12.75">
      <c r="A3132" s="130"/>
    </row>
    <row r="3133" ht="12.75">
      <c r="A3133" s="130"/>
    </row>
    <row r="3134" ht="12.75">
      <c r="A3134" s="130"/>
    </row>
    <row r="3135" ht="12.75">
      <c r="A3135" s="130"/>
    </row>
    <row r="3136" ht="12.75">
      <c r="A3136" s="130"/>
    </row>
    <row r="3137" ht="12.75">
      <c r="A3137" s="130"/>
    </row>
    <row r="3138" ht="12.75">
      <c r="A3138" s="130"/>
    </row>
    <row r="3139" ht="12.75">
      <c r="A3139" s="130"/>
    </row>
    <row r="3140" ht="12.75">
      <c r="A3140" s="130"/>
    </row>
    <row r="3141" ht="12.75">
      <c r="A3141" s="130"/>
    </row>
    <row r="3142" ht="12.75">
      <c r="A3142" s="130"/>
    </row>
    <row r="3143" ht="12.75">
      <c r="A3143" s="130"/>
    </row>
    <row r="3144" ht="12.75">
      <c r="A3144" s="130"/>
    </row>
    <row r="3145" ht="12.75">
      <c r="A3145" s="130"/>
    </row>
    <row r="3146" ht="12.75">
      <c r="A3146" s="130"/>
    </row>
    <row r="3147" ht="12.75">
      <c r="A3147" s="130"/>
    </row>
    <row r="3148" ht="12.75">
      <c r="A3148" s="130"/>
    </row>
    <row r="3149" ht="12.75">
      <c r="A3149" s="130"/>
    </row>
    <row r="3150" ht="12.75">
      <c r="A3150" s="130"/>
    </row>
    <row r="3151" ht="12.75">
      <c r="A3151" s="130"/>
    </row>
    <row r="3152" ht="12.75">
      <c r="A3152" s="130"/>
    </row>
    <row r="3153" ht="12.75">
      <c r="A3153" s="130"/>
    </row>
    <row r="3154" ht="12.75">
      <c r="A3154" s="130"/>
    </row>
    <row r="3155" ht="12.75">
      <c r="A3155" s="130"/>
    </row>
    <row r="3156" ht="12.75">
      <c r="A3156" s="130"/>
    </row>
    <row r="3157" ht="12.75">
      <c r="A3157" s="130"/>
    </row>
    <row r="3158" ht="12.75">
      <c r="A3158" s="130"/>
    </row>
    <row r="3159" ht="12.75">
      <c r="A3159" s="130"/>
    </row>
    <row r="3160" ht="12.75">
      <c r="A3160" s="130"/>
    </row>
    <row r="3161" ht="12.75">
      <c r="A3161" s="130"/>
    </row>
    <row r="3162" ht="12.75">
      <c r="A3162" s="130"/>
    </row>
    <row r="3163" ht="12.75">
      <c r="A3163" s="130"/>
    </row>
    <row r="3164" ht="12.75">
      <c r="A3164" s="130"/>
    </row>
    <row r="3165" ht="12.75">
      <c r="A3165" s="130"/>
    </row>
    <row r="3166" ht="12.75">
      <c r="A3166" s="130"/>
    </row>
    <row r="3167" ht="12.75">
      <c r="A3167" s="130"/>
    </row>
    <row r="3168" ht="12.75">
      <c r="A3168" s="130"/>
    </row>
    <row r="3169" ht="12.75">
      <c r="A3169" s="130"/>
    </row>
    <row r="3170" ht="12.75">
      <c r="A3170" s="130"/>
    </row>
    <row r="3171" ht="12.75">
      <c r="A3171" s="130"/>
    </row>
    <row r="3172" ht="12.75">
      <c r="A3172" s="130"/>
    </row>
    <row r="3173" ht="12.75">
      <c r="A3173" s="130"/>
    </row>
    <row r="3174" ht="12.75">
      <c r="A3174" s="130"/>
    </row>
    <row r="3175" ht="12.75">
      <c r="A3175" s="130"/>
    </row>
    <row r="3176" ht="12.75">
      <c r="A3176" s="130"/>
    </row>
    <row r="3177" ht="12.75">
      <c r="A3177" s="130"/>
    </row>
    <row r="3178" ht="12.75">
      <c r="A3178" s="130"/>
    </row>
    <row r="3179" ht="12.75">
      <c r="A3179" s="130"/>
    </row>
    <row r="3180" ht="12.75">
      <c r="A3180" s="130"/>
    </row>
    <row r="3181" ht="12.75">
      <c r="A3181" s="130"/>
    </row>
    <row r="3182" ht="12.75">
      <c r="A3182" s="130"/>
    </row>
    <row r="3183" ht="12.75">
      <c r="A3183" s="130"/>
    </row>
    <row r="3184" ht="12.75">
      <c r="A3184" s="130"/>
    </row>
    <row r="3185" ht="12.75">
      <c r="A3185" s="130"/>
    </row>
    <row r="3186" ht="12.75">
      <c r="A3186" s="130"/>
    </row>
    <row r="3187" ht="12.75">
      <c r="A3187" s="130"/>
    </row>
    <row r="3188" ht="12.75">
      <c r="A3188" s="130"/>
    </row>
    <row r="3189" ht="12.75">
      <c r="A3189" s="130"/>
    </row>
    <row r="3190" ht="12.75">
      <c r="A3190" s="130"/>
    </row>
    <row r="3191" ht="12.75">
      <c r="A3191" s="130"/>
    </row>
    <row r="3192" ht="12.75">
      <c r="A3192" s="130"/>
    </row>
    <row r="3193" ht="12.75">
      <c r="A3193" s="130"/>
    </row>
    <row r="3194" ht="12.75">
      <c r="A3194" s="130"/>
    </row>
    <row r="3195" ht="12.75">
      <c r="A3195" s="130"/>
    </row>
    <row r="3196" ht="12.75">
      <c r="A3196" s="130"/>
    </row>
    <row r="3197" ht="12.75">
      <c r="A3197" s="130"/>
    </row>
    <row r="3198" ht="12.75">
      <c r="A3198" s="130"/>
    </row>
    <row r="3199" ht="12.75">
      <c r="A3199" s="130"/>
    </row>
    <row r="3200" ht="12.75">
      <c r="A3200" s="130"/>
    </row>
    <row r="3201" ht="12.75">
      <c r="A3201" s="130"/>
    </row>
    <row r="3202" ht="12.75">
      <c r="A3202" s="130"/>
    </row>
    <row r="3203" ht="12.75">
      <c r="A3203" s="130"/>
    </row>
    <row r="3204" ht="12.75">
      <c r="A3204" s="130"/>
    </row>
    <row r="3205" ht="12.75">
      <c r="A3205" s="130"/>
    </row>
    <row r="3206" ht="12.75">
      <c r="A3206" s="130"/>
    </row>
    <row r="3207" ht="12.75">
      <c r="A3207" s="130"/>
    </row>
    <row r="3208" ht="12.75">
      <c r="A3208" s="130"/>
    </row>
    <row r="3209" ht="12.75">
      <c r="A3209" s="130"/>
    </row>
    <row r="3210" ht="12.75">
      <c r="A3210" s="130"/>
    </row>
    <row r="3211" ht="12.75">
      <c r="A3211" s="130"/>
    </row>
    <row r="3212" ht="12.75">
      <c r="A3212" s="130"/>
    </row>
    <row r="3213" ht="12.75">
      <c r="A3213" s="130"/>
    </row>
    <row r="3214" ht="12.75">
      <c r="A3214" s="130"/>
    </row>
    <row r="3215" ht="12.75">
      <c r="A3215" s="130"/>
    </row>
    <row r="3216" ht="12.75">
      <c r="A3216" s="130"/>
    </row>
    <row r="3217" ht="12.75">
      <c r="A3217" s="130"/>
    </row>
    <row r="3218" ht="12.75">
      <c r="A3218" s="130"/>
    </row>
    <row r="3219" ht="12.75">
      <c r="A3219" s="130"/>
    </row>
    <row r="3220" ht="12.75">
      <c r="A3220" s="130"/>
    </row>
    <row r="3221" ht="12.75">
      <c r="A3221" s="130"/>
    </row>
    <row r="3222" ht="12.75">
      <c r="A3222" s="130"/>
    </row>
    <row r="3223" ht="12.75">
      <c r="A3223" s="130"/>
    </row>
    <row r="3224" ht="12.75">
      <c r="A3224" s="130"/>
    </row>
    <row r="3225" ht="12.75">
      <c r="A3225" s="130"/>
    </row>
    <row r="3226" ht="12.75">
      <c r="A3226" s="130"/>
    </row>
    <row r="3227" ht="12.75">
      <c r="A3227" s="130"/>
    </row>
    <row r="3228" ht="12.75">
      <c r="A3228" s="130"/>
    </row>
    <row r="3229" ht="12.75">
      <c r="A3229" s="130"/>
    </row>
    <row r="3230" ht="12.75">
      <c r="A3230" s="130"/>
    </row>
    <row r="3231" ht="12.75">
      <c r="A3231" s="130"/>
    </row>
    <row r="3232" ht="12.75">
      <c r="A3232" s="130"/>
    </row>
    <row r="3233" ht="12.75">
      <c r="A3233" s="130"/>
    </row>
    <row r="3234" ht="12.75">
      <c r="A3234" s="130"/>
    </row>
    <row r="3235" ht="12.75">
      <c r="A3235" s="130"/>
    </row>
    <row r="3236" ht="12.75">
      <c r="A3236" s="130"/>
    </row>
    <row r="3237" ht="12.75">
      <c r="A3237" s="130"/>
    </row>
    <row r="3238" ht="12.75">
      <c r="A3238" s="130"/>
    </row>
    <row r="3239" ht="12.75">
      <c r="A3239" s="130"/>
    </row>
    <row r="3240" ht="12.75">
      <c r="A3240" s="130"/>
    </row>
    <row r="3241" ht="12.75">
      <c r="A3241" s="130"/>
    </row>
    <row r="3242" ht="12.75">
      <c r="A3242" s="130"/>
    </row>
    <row r="3243" ht="12.75">
      <c r="A3243" s="130"/>
    </row>
    <row r="3244" ht="12.75">
      <c r="A3244" s="130"/>
    </row>
    <row r="3245" ht="12.75">
      <c r="A3245" s="130"/>
    </row>
    <row r="3246" ht="12.75">
      <c r="A3246" s="130"/>
    </row>
    <row r="3247" ht="12.75">
      <c r="A3247" s="130"/>
    </row>
    <row r="3248" ht="12.75">
      <c r="A3248" s="130"/>
    </row>
    <row r="3249" ht="12.75">
      <c r="A3249" s="130"/>
    </row>
    <row r="3250" ht="12.75">
      <c r="A3250" s="130"/>
    </row>
    <row r="3251" ht="12.75">
      <c r="A3251" s="130"/>
    </row>
    <row r="3252" ht="12.75">
      <c r="A3252" s="130"/>
    </row>
    <row r="3253" ht="12.75">
      <c r="A3253" s="130"/>
    </row>
    <row r="3254" ht="12.75">
      <c r="A3254" s="130"/>
    </row>
    <row r="3255" ht="12.75">
      <c r="A3255" s="130"/>
    </row>
    <row r="3256" ht="12.75">
      <c r="A3256" s="130"/>
    </row>
    <row r="3257" ht="12.75">
      <c r="A3257" s="130"/>
    </row>
    <row r="3258" ht="12.75">
      <c r="A3258" s="130"/>
    </row>
    <row r="3259" ht="12.75">
      <c r="A3259" s="130"/>
    </row>
    <row r="3260" ht="12.75">
      <c r="A3260" s="130"/>
    </row>
    <row r="3261" ht="12.75">
      <c r="A3261" s="130"/>
    </row>
    <row r="3262" ht="12.75">
      <c r="A3262" s="130"/>
    </row>
    <row r="3263" ht="12.75">
      <c r="A3263" s="130"/>
    </row>
    <row r="3264" ht="12.75">
      <c r="A3264" s="130"/>
    </row>
    <row r="3265" ht="12.75">
      <c r="A3265" s="130"/>
    </row>
    <row r="3266" ht="12.75">
      <c r="A3266" s="130"/>
    </row>
    <row r="3267" ht="12.75">
      <c r="A3267" s="130"/>
    </row>
    <row r="3268" ht="12.75">
      <c r="A3268" s="130"/>
    </row>
    <row r="3269" ht="12.75">
      <c r="A3269" s="130"/>
    </row>
    <row r="3270" ht="12.75">
      <c r="A3270" s="130"/>
    </row>
    <row r="3271" ht="12.75">
      <c r="A3271" s="130"/>
    </row>
    <row r="3272" ht="12.75">
      <c r="A3272" s="130"/>
    </row>
    <row r="3273" ht="12.75">
      <c r="A3273" s="130"/>
    </row>
    <row r="3274" ht="12.75">
      <c r="A3274" s="130"/>
    </row>
    <row r="3275" ht="12.75">
      <c r="A3275" s="130"/>
    </row>
    <row r="3276" ht="12.75">
      <c r="A3276" s="130"/>
    </row>
    <row r="3277" ht="12.75">
      <c r="A3277" s="130"/>
    </row>
    <row r="3278" ht="12.75">
      <c r="A3278" s="130"/>
    </row>
    <row r="3279" ht="12.75">
      <c r="A3279" s="130"/>
    </row>
    <row r="3280" ht="12.75">
      <c r="A3280" s="130"/>
    </row>
    <row r="3281" ht="12.75">
      <c r="A3281" s="130"/>
    </row>
    <row r="3282" ht="12.75">
      <c r="A3282" s="130"/>
    </row>
    <row r="3283" ht="12.75">
      <c r="A3283" s="130"/>
    </row>
    <row r="3284" ht="12.75">
      <c r="A3284" s="130"/>
    </row>
    <row r="3285" ht="12.75">
      <c r="A3285" s="130"/>
    </row>
    <row r="3286" ht="12.75">
      <c r="A3286" s="130"/>
    </row>
    <row r="3287" ht="12.75">
      <c r="A3287" s="130"/>
    </row>
    <row r="3288" ht="12.75">
      <c r="A3288" s="130"/>
    </row>
    <row r="3289" ht="12.75">
      <c r="A3289" s="130"/>
    </row>
    <row r="3290" ht="12.75">
      <c r="A3290" s="130"/>
    </row>
    <row r="3291" ht="12.75">
      <c r="A3291" s="130"/>
    </row>
    <row r="3292" ht="12.75">
      <c r="A3292" s="130"/>
    </row>
    <row r="3293" ht="12.75">
      <c r="A3293" s="130"/>
    </row>
    <row r="3294" ht="12.75">
      <c r="A3294" s="130"/>
    </row>
    <row r="3295" ht="12.75">
      <c r="A3295" s="130"/>
    </row>
    <row r="3296" ht="12.75">
      <c r="A3296" s="130"/>
    </row>
    <row r="3297" ht="12.75">
      <c r="A3297" s="130"/>
    </row>
    <row r="3298" ht="12.75">
      <c r="A3298" s="130"/>
    </row>
    <row r="3299" ht="12.75">
      <c r="A3299" s="130"/>
    </row>
    <row r="3300" ht="12.75">
      <c r="A3300" s="130"/>
    </row>
    <row r="3301" ht="12.75">
      <c r="A3301" s="130"/>
    </row>
    <row r="3302" ht="12.75">
      <c r="A3302" s="130"/>
    </row>
    <row r="3303" ht="12.75">
      <c r="A3303" s="130"/>
    </row>
    <row r="3304" ht="12.75">
      <c r="A3304" s="130"/>
    </row>
    <row r="3305" ht="12.75">
      <c r="A3305" s="130"/>
    </row>
    <row r="3306" ht="12.75">
      <c r="A3306" s="130"/>
    </row>
    <row r="3307" ht="12.75">
      <c r="A3307" s="130"/>
    </row>
    <row r="3308" ht="12.75">
      <c r="A3308" s="130"/>
    </row>
    <row r="3309" ht="12.75">
      <c r="A3309" s="130"/>
    </row>
    <row r="3310" ht="12.75">
      <c r="A3310" s="130"/>
    </row>
    <row r="3311" ht="12.75">
      <c r="A3311" s="130"/>
    </row>
    <row r="3312" ht="12.75">
      <c r="A3312" s="130"/>
    </row>
    <row r="3313" ht="12.75">
      <c r="A3313" s="130"/>
    </row>
    <row r="3314" ht="12.75">
      <c r="A3314" s="130"/>
    </row>
    <row r="3315" ht="12.75">
      <c r="A3315" s="130"/>
    </row>
    <row r="3316" ht="12.75">
      <c r="A3316" s="130"/>
    </row>
    <row r="3317" ht="12.75">
      <c r="A3317" s="130"/>
    </row>
    <row r="3318" ht="12.75">
      <c r="A3318" s="130"/>
    </row>
    <row r="3319" ht="12.75">
      <c r="A3319" s="130"/>
    </row>
    <row r="3320" ht="12.75">
      <c r="A3320" s="130"/>
    </row>
    <row r="3321" ht="12.75">
      <c r="A3321" s="130"/>
    </row>
    <row r="3322" ht="12.75">
      <c r="A3322" s="130"/>
    </row>
    <row r="3323" ht="12.75">
      <c r="A3323" s="130"/>
    </row>
    <row r="3324" ht="12.75">
      <c r="A3324" s="130"/>
    </row>
    <row r="3325" ht="12.75">
      <c r="A3325" s="130"/>
    </row>
    <row r="3326" ht="12.75">
      <c r="A3326" s="130"/>
    </row>
    <row r="3327" ht="12.75">
      <c r="A3327" s="130"/>
    </row>
    <row r="3328" ht="12.75">
      <c r="A3328" s="130"/>
    </row>
    <row r="3329" ht="12.75">
      <c r="A3329" s="130"/>
    </row>
    <row r="3330" ht="12.75">
      <c r="A3330" s="130"/>
    </row>
    <row r="3331" ht="12.75">
      <c r="A3331" s="130"/>
    </row>
    <row r="3332" ht="12.75">
      <c r="A3332" s="130"/>
    </row>
    <row r="3333" ht="12.75">
      <c r="A3333" s="130"/>
    </row>
    <row r="3334" ht="12.75">
      <c r="A3334" s="130"/>
    </row>
    <row r="3335" ht="12.75">
      <c r="A3335" s="130"/>
    </row>
    <row r="3336" ht="12.75">
      <c r="A3336" s="130"/>
    </row>
    <row r="3337" ht="12.75">
      <c r="A3337" s="130"/>
    </row>
    <row r="3338" ht="12.75">
      <c r="A3338" s="130"/>
    </row>
    <row r="3339" ht="12.75">
      <c r="A3339" s="130"/>
    </row>
    <row r="3340" ht="12.75">
      <c r="A3340" s="130"/>
    </row>
    <row r="3341" ht="12.75">
      <c r="A3341" s="130"/>
    </row>
    <row r="3342" ht="12.75">
      <c r="A3342" s="130"/>
    </row>
    <row r="3343" ht="12.75">
      <c r="A3343" s="130"/>
    </row>
    <row r="3344" ht="12.75">
      <c r="A3344" s="130"/>
    </row>
    <row r="3345" ht="12.75">
      <c r="A3345" s="130"/>
    </row>
    <row r="3346" ht="12.75">
      <c r="A3346" s="130"/>
    </row>
    <row r="3347" ht="12.75">
      <c r="A3347" s="130"/>
    </row>
    <row r="3348" ht="12.75">
      <c r="A3348" s="130"/>
    </row>
    <row r="3349" ht="12.75">
      <c r="A3349" s="130"/>
    </row>
    <row r="3350" ht="12.75">
      <c r="A3350" s="130"/>
    </row>
    <row r="3351" ht="12.75">
      <c r="A3351" s="130"/>
    </row>
    <row r="3352" ht="12.75">
      <c r="A3352" s="130"/>
    </row>
    <row r="3353" ht="12.75">
      <c r="A3353" s="130"/>
    </row>
    <row r="3354" ht="12.75">
      <c r="A3354" s="130"/>
    </row>
    <row r="3355" ht="12.75">
      <c r="A3355" s="130"/>
    </row>
    <row r="3356" ht="12.75">
      <c r="A3356" s="130"/>
    </row>
    <row r="3357" ht="12.75">
      <c r="A3357" s="130"/>
    </row>
    <row r="3358" ht="12.75">
      <c r="A3358" s="130"/>
    </row>
    <row r="3359" ht="12.75">
      <c r="A3359" s="130"/>
    </row>
    <row r="3360" ht="12.75">
      <c r="A3360" s="130"/>
    </row>
    <row r="3361" ht="12.75">
      <c r="A3361" s="130"/>
    </row>
    <row r="3362" ht="12.75">
      <c r="A3362" s="130"/>
    </row>
    <row r="3363" ht="12.75">
      <c r="A3363" s="130"/>
    </row>
    <row r="3364" ht="12.75">
      <c r="A3364" s="130"/>
    </row>
    <row r="3365" ht="12.75">
      <c r="A3365" s="130"/>
    </row>
    <row r="3366" ht="12.75">
      <c r="A3366" s="130"/>
    </row>
    <row r="3367" ht="12.75">
      <c r="A3367" s="130"/>
    </row>
    <row r="3368" ht="12.75">
      <c r="A3368" s="130"/>
    </row>
    <row r="3369" ht="12.75">
      <c r="A3369" s="130"/>
    </row>
    <row r="3370" ht="12.75">
      <c r="A3370" s="130"/>
    </row>
    <row r="3371" ht="12.75">
      <c r="A3371" s="130"/>
    </row>
    <row r="3372" ht="12.75">
      <c r="A3372" s="130"/>
    </row>
    <row r="3373" ht="12.75">
      <c r="A3373" s="130"/>
    </row>
    <row r="3374" ht="12.75">
      <c r="A3374" s="130"/>
    </row>
    <row r="3375" ht="12.75">
      <c r="A3375" s="130"/>
    </row>
    <row r="3376" ht="12.75">
      <c r="A3376" s="130"/>
    </row>
    <row r="3377" ht="12.75">
      <c r="A3377" s="130"/>
    </row>
    <row r="3378" ht="12.75">
      <c r="A3378" s="130"/>
    </row>
    <row r="3379" ht="12.75">
      <c r="A3379" s="130"/>
    </row>
    <row r="3380" ht="12.75">
      <c r="A3380" s="130"/>
    </row>
    <row r="3381" ht="12.75">
      <c r="A3381" s="130"/>
    </row>
    <row r="3382" ht="12.75">
      <c r="A3382" s="130"/>
    </row>
    <row r="3383" ht="12.75">
      <c r="A3383" s="130"/>
    </row>
    <row r="3384" ht="12.75">
      <c r="A3384" s="130"/>
    </row>
    <row r="3385" ht="12.75">
      <c r="A3385" s="130"/>
    </row>
    <row r="3386" ht="12.75">
      <c r="A3386" s="130"/>
    </row>
    <row r="3387" ht="12.75">
      <c r="A3387" s="130"/>
    </row>
    <row r="3388" ht="12.75">
      <c r="A3388" s="130"/>
    </row>
    <row r="3389" ht="12.75">
      <c r="A3389" s="130"/>
    </row>
    <row r="3390" ht="12.75">
      <c r="A3390" s="130"/>
    </row>
    <row r="3391" ht="12.75">
      <c r="A3391" s="130"/>
    </row>
    <row r="3392" ht="12.75">
      <c r="A3392" s="130"/>
    </row>
    <row r="3393" ht="12.75">
      <c r="A3393" s="130"/>
    </row>
    <row r="3394" ht="12.75">
      <c r="A3394" s="130"/>
    </row>
    <row r="3395" ht="12.75">
      <c r="A3395" s="130"/>
    </row>
    <row r="3396" ht="12.75">
      <c r="A3396" s="130"/>
    </row>
    <row r="3397" ht="12.75">
      <c r="A3397" s="130"/>
    </row>
    <row r="3398" ht="12.75">
      <c r="A3398" s="130"/>
    </row>
    <row r="3399" ht="12.75">
      <c r="A3399" s="130"/>
    </row>
    <row r="3400" ht="12.75">
      <c r="A3400" s="130"/>
    </row>
    <row r="3401" ht="12.75">
      <c r="A3401" s="130"/>
    </row>
    <row r="3402" ht="12.75">
      <c r="A3402" s="130"/>
    </row>
    <row r="3403" ht="12.75">
      <c r="A3403" s="130"/>
    </row>
    <row r="3404" ht="12.75">
      <c r="A3404" s="130"/>
    </row>
    <row r="3405" ht="12.75">
      <c r="A3405" s="130"/>
    </row>
    <row r="3406" ht="12.75">
      <c r="A3406" s="130"/>
    </row>
    <row r="3407" ht="12.75">
      <c r="A3407" s="130"/>
    </row>
    <row r="3408" ht="12.75">
      <c r="A3408" s="130"/>
    </row>
    <row r="3409" ht="12.75">
      <c r="A3409" s="130"/>
    </row>
    <row r="3410" ht="12.75">
      <c r="A3410" s="130"/>
    </row>
    <row r="3411" ht="12.75">
      <c r="A3411" s="130"/>
    </row>
    <row r="3412" ht="12.75">
      <c r="A3412" s="130"/>
    </row>
    <row r="3413" ht="12.75">
      <c r="A3413" s="130"/>
    </row>
    <row r="3414" ht="12.75">
      <c r="A3414" s="130"/>
    </row>
    <row r="3415" ht="12.75">
      <c r="A3415" s="130"/>
    </row>
    <row r="3416" ht="12.75">
      <c r="A3416" s="130"/>
    </row>
    <row r="3417" ht="12.75">
      <c r="A3417" s="130"/>
    </row>
    <row r="3418" ht="12.75">
      <c r="A3418" s="130"/>
    </row>
    <row r="3419" ht="12.75">
      <c r="A3419" s="130"/>
    </row>
    <row r="3420" ht="12.75">
      <c r="A3420" s="130"/>
    </row>
    <row r="3421" ht="12.75">
      <c r="A3421" s="130"/>
    </row>
    <row r="3422" ht="12.75">
      <c r="A3422" s="130"/>
    </row>
    <row r="3423" ht="12.75">
      <c r="A3423" s="130"/>
    </row>
    <row r="3424" ht="12.75">
      <c r="A3424" s="130"/>
    </row>
    <row r="3425" ht="12.75">
      <c r="A3425" s="130"/>
    </row>
    <row r="3426" ht="12.75">
      <c r="A3426" s="130"/>
    </row>
    <row r="3427" ht="12.75">
      <c r="A3427" s="130"/>
    </row>
    <row r="3428" ht="12.75">
      <c r="A3428" s="130"/>
    </row>
    <row r="3429" ht="12.75">
      <c r="A3429" s="130"/>
    </row>
    <row r="3430" ht="12.75">
      <c r="A3430" s="130"/>
    </row>
    <row r="3431" ht="12.75">
      <c r="A3431" s="130"/>
    </row>
    <row r="3432" ht="12.75">
      <c r="A3432" s="130"/>
    </row>
    <row r="3433" ht="12.75">
      <c r="A3433" s="130"/>
    </row>
    <row r="3434" ht="12.75">
      <c r="A3434" s="130"/>
    </row>
    <row r="3435" ht="12.75">
      <c r="A3435" s="130"/>
    </row>
    <row r="3436" ht="12.75">
      <c r="A3436" s="130"/>
    </row>
    <row r="3437" ht="12.75">
      <c r="A3437" s="130"/>
    </row>
    <row r="3438" ht="12.75">
      <c r="A3438" s="130"/>
    </row>
    <row r="3439" ht="12.75">
      <c r="A3439" s="130"/>
    </row>
    <row r="3440" ht="12.75">
      <c r="A3440" s="130"/>
    </row>
    <row r="3441" ht="12.75">
      <c r="A3441" s="130"/>
    </row>
    <row r="3442" ht="12.75">
      <c r="A3442" s="130"/>
    </row>
    <row r="3443" ht="12.75">
      <c r="A3443" s="130"/>
    </row>
    <row r="3444" ht="12.75">
      <c r="A3444" s="130"/>
    </row>
    <row r="3445" ht="12.75">
      <c r="A3445" s="130"/>
    </row>
    <row r="3446" ht="12.75">
      <c r="A3446" s="130"/>
    </row>
    <row r="3447" ht="12.75">
      <c r="A3447" s="130"/>
    </row>
    <row r="3448" ht="12.75">
      <c r="A3448" s="130"/>
    </row>
    <row r="3449" ht="12.75">
      <c r="A3449" s="130"/>
    </row>
    <row r="3450" ht="12.75">
      <c r="A3450" s="130"/>
    </row>
    <row r="3451" ht="12.75">
      <c r="A3451" s="130"/>
    </row>
    <row r="3452" ht="12.75">
      <c r="A3452" s="130"/>
    </row>
    <row r="3453" ht="12.75">
      <c r="A3453" s="130"/>
    </row>
    <row r="3454" ht="12.75">
      <c r="A3454" s="130"/>
    </row>
    <row r="3455" ht="12.75">
      <c r="A3455" s="130"/>
    </row>
    <row r="3456" ht="12.75">
      <c r="A3456" s="130"/>
    </row>
    <row r="3457" ht="12.75">
      <c r="A3457" s="130"/>
    </row>
    <row r="3458" ht="12.75">
      <c r="A3458" s="130"/>
    </row>
    <row r="3459" ht="12.75">
      <c r="A3459" s="130"/>
    </row>
    <row r="3460" ht="12.75">
      <c r="A3460" s="130"/>
    </row>
    <row r="3461" ht="12.75">
      <c r="A3461" s="130"/>
    </row>
    <row r="3462" ht="12.75">
      <c r="A3462" s="130"/>
    </row>
    <row r="3463" ht="12.75">
      <c r="A3463" s="130"/>
    </row>
    <row r="3464" ht="12.75">
      <c r="A3464" s="130"/>
    </row>
    <row r="3465" ht="12.75">
      <c r="A3465" s="130"/>
    </row>
    <row r="3466" ht="12.75">
      <c r="A3466" s="130"/>
    </row>
    <row r="3467" ht="12.75">
      <c r="A3467" s="130"/>
    </row>
    <row r="3468" ht="12.75">
      <c r="A3468" s="130"/>
    </row>
    <row r="3469" ht="12.75">
      <c r="A3469" s="130"/>
    </row>
    <row r="3470" ht="12.75">
      <c r="A3470" s="130"/>
    </row>
    <row r="3471" ht="12.75">
      <c r="A3471" s="130"/>
    </row>
    <row r="3472" ht="12.75">
      <c r="A3472" s="130"/>
    </row>
    <row r="3473" ht="12.75">
      <c r="A3473" s="130"/>
    </row>
    <row r="3474" ht="12.75">
      <c r="A3474" s="130"/>
    </row>
    <row r="3475" ht="12.75">
      <c r="A3475" s="130"/>
    </row>
    <row r="3476" ht="12.75">
      <c r="A3476" s="130"/>
    </row>
    <row r="3477" ht="12.75">
      <c r="A3477" s="130"/>
    </row>
    <row r="3478" ht="12.75">
      <c r="A3478" s="130"/>
    </row>
    <row r="3479" ht="12.75">
      <c r="A3479" s="130"/>
    </row>
    <row r="3480" ht="12.75">
      <c r="A3480" s="130"/>
    </row>
    <row r="3481" ht="12.75">
      <c r="A3481" s="130"/>
    </row>
    <row r="3482" ht="12.75">
      <c r="A3482" s="130"/>
    </row>
    <row r="3483" ht="12.75">
      <c r="A3483" s="130"/>
    </row>
    <row r="3484" ht="12.75">
      <c r="A3484" s="130"/>
    </row>
    <row r="3485" ht="12.75">
      <c r="A3485" s="130"/>
    </row>
    <row r="3486" ht="12.75">
      <c r="A3486" s="130"/>
    </row>
    <row r="3487" ht="12.75">
      <c r="A3487" s="130"/>
    </row>
    <row r="3488" ht="12.75">
      <c r="A3488" s="130"/>
    </row>
    <row r="3489" ht="12.75">
      <c r="A3489" s="130"/>
    </row>
    <row r="3490" ht="12.75">
      <c r="A3490" s="130"/>
    </row>
    <row r="3491" ht="12.75">
      <c r="A3491" s="130"/>
    </row>
    <row r="3492" ht="12.75">
      <c r="A3492" s="130"/>
    </row>
    <row r="3493" ht="12.75">
      <c r="A3493" s="130"/>
    </row>
    <row r="3494" ht="12.75">
      <c r="A3494" s="130"/>
    </row>
    <row r="3495" ht="12.75">
      <c r="A3495" s="130"/>
    </row>
    <row r="3496" ht="12.75">
      <c r="A3496" s="130"/>
    </row>
    <row r="3497" ht="12.75">
      <c r="A3497" s="130"/>
    </row>
    <row r="3498" ht="12.75">
      <c r="A3498" s="130"/>
    </row>
    <row r="3499" ht="12.75">
      <c r="A3499" s="130"/>
    </row>
    <row r="3500" ht="12.75">
      <c r="A3500" s="130"/>
    </row>
    <row r="3501" ht="12.75">
      <c r="A3501" s="130"/>
    </row>
    <row r="3502" ht="12.75">
      <c r="A3502" s="130"/>
    </row>
    <row r="3503" ht="12.75">
      <c r="A3503" s="130"/>
    </row>
    <row r="3504" ht="12.75">
      <c r="A3504" s="130"/>
    </row>
    <row r="3505" ht="12.75">
      <c r="A3505" s="130"/>
    </row>
    <row r="3506" ht="12.75">
      <c r="A3506" s="130"/>
    </row>
    <row r="3507" ht="12.75">
      <c r="A3507" s="130"/>
    </row>
    <row r="3508" ht="12.75">
      <c r="A3508" s="130"/>
    </row>
    <row r="3509" ht="12.75">
      <c r="A3509" s="130"/>
    </row>
    <row r="3510" ht="12.75">
      <c r="A3510" s="130"/>
    </row>
    <row r="3511" ht="12.75">
      <c r="A3511" s="130"/>
    </row>
    <row r="3512" ht="12.75">
      <c r="A3512" s="130"/>
    </row>
    <row r="3513" ht="12.75">
      <c r="A3513" s="130"/>
    </row>
    <row r="3514" ht="12.75">
      <c r="A3514" s="130"/>
    </row>
    <row r="3515" ht="12.75">
      <c r="A3515" s="130"/>
    </row>
    <row r="3516" ht="12.75">
      <c r="A3516" s="130"/>
    </row>
    <row r="3517" ht="12.75">
      <c r="A3517" s="130"/>
    </row>
    <row r="3518" ht="12.75">
      <c r="A3518" s="130"/>
    </row>
    <row r="3519" ht="12.75">
      <c r="A3519" s="130"/>
    </row>
    <row r="3520" ht="12.75">
      <c r="A3520" s="130"/>
    </row>
    <row r="3521" ht="12.75">
      <c r="A3521" s="130"/>
    </row>
    <row r="3522" ht="12.75">
      <c r="A3522" s="130"/>
    </row>
    <row r="3523" ht="12.75">
      <c r="A3523" s="130"/>
    </row>
    <row r="3524" ht="12.75">
      <c r="A3524" s="130"/>
    </row>
    <row r="3525" ht="12.75">
      <c r="A3525" s="130"/>
    </row>
    <row r="3526" ht="12.75">
      <c r="A3526" s="130"/>
    </row>
    <row r="3527" ht="12.75">
      <c r="A3527" s="130"/>
    </row>
    <row r="3528" ht="12.75">
      <c r="A3528" s="130"/>
    </row>
    <row r="3529" ht="12.75">
      <c r="A3529" s="130"/>
    </row>
    <row r="3530" ht="12.75">
      <c r="A3530" s="130"/>
    </row>
    <row r="3531" ht="12.75">
      <c r="A3531" s="130"/>
    </row>
    <row r="3532" ht="12.75">
      <c r="A3532" s="130"/>
    </row>
    <row r="3533" ht="12.75">
      <c r="A3533" s="130"/>
    </row>
    <row r="3534" ht="12.75">
      <c r="A3534" s="130"/>
    </row>
    <row r="3535" ht="12.75">
      <c r="A3535" s="130"/>
    </row>
    <row r="3536" ht="12.75">
      <c r="A3536" s="130"/>
    </row>
    <row r="3537" ht="12.75">
      <c r="A3537" s="130"/>
    </row>
    <row r="3538" ht="12.75">
      <c r="A3538" s="130"/>
    </row>
    <row r="3539" ht="12.75">
      <c r="A3539" s="130"/>
    </row>
    <row r="3540" ht="12.75">
      <c r="A3540" s="130"/>
    </row>
    <row r="3541" ht="12.75">
      <c r="A3541" s="130"/>
    </row>
    <row r="3542" ht="12.75">
      <c r="A3542" s="130"/>
    </row>
    <row r="3543" ht="12.75">
      <c r="A3543" s="130"/>
    </row>
    <row r="3544" ht="12.75">
      <c r="A3544" s="130"/>
    </row>
    <row r="3545" ht="12.75">
      <c r="A3545" s="130"/>
    </row>
    <row r="3546" ht="12.75">
      <c r="A3546" s="130"/>
    </row>
    <row r="3547" ht="12.75">
      <c r="A3547" s="130"/>
    </row>
    <row r="3548" ht="12.75">
      <c r="A3548" s="130"/>
    </row>
    <row r="3549" ht="12.75">
      <c r="A3549" s="130"/>
    </row>
    <row r="3550" ht="12.75">
      <c r="A3550" s="130"/>
    </row>
    <row r="3551" ht="12.75">
      <c r="A3551" s="130"/>
    </row>
    <row r="3552" ht="12.75">
      <c r="A3552" s="130"/>
    </row>
    <row r="3553" ht="12.75">
      <c r="A3553" s="130"/>
    </row>
    <row r="3554" ht="12.75">
      <c r="A3554" s="130"/>
    </row>
    <row r="3555" ht="12.75">
      <c r="A3555" s="130"/>
    </row>
    <row r="3556" ht="12.75">
      <c r="A3556" s="130"/>
    </row>
    <row r="3557" ht="12.75">
      <c r="A3557" s="130"/>
    </row>
    <row r="3558" ht="12.75">
      <c r="A3558" s="130"/>
    </row>
    <row r="3559" ht="12.75">
      <c r="A3559" s="130"/>
    </row>
    <row r="3560" ht="12.75">
      <c r="A3560" s="130"/>
    </row>
    <row r="3561" ht="12.75">
      <c r="A3561" s="130"/>
    </row>
    <row r="3562" ht="12.75">
      <c r="A3562" s="130"/>
    </row>
    <row r="3563" ht="12.75">
      <c r="A3563" s="130"/>
    </row>
    <row r="3564" ht="12.75">
      <c r="A3564" s="130"/>
    </row>
    <row r="3565" ht="12.75">
      <c r="A3565" s="130"/>
    </row>
    <row r="3566" ht="12.75">
      <c r="A3566" s="130"/>
    </row>
    <row r="3567" ht="12.75">
      <c r="A3567" s="130"/>
    </row>
    <row r="3568" ht="12.75">
      <c r="A3568" s="130"/>
    </row>
    <row r="3569" ht="12.75">
      <c r="A3569" s="130"/>
    </row>
    <row r="3570" ht="12.75">
      <c r="A3570" s="130"/>
    </row>
    <row r="3571" ht="12.75">
      <c r="A3571" s="130"/>
    </row>
    <row r="3572" ht="12.75">
      <c r="A3572" s="130"/>
    </row>
    <row r="3573" ht="12.75">
      <c r="A3573" s="130"/>
    </row>
    <row r="3574" ht="12.75">
      <c r="A3574" s="130"/>
    </row>
    <row r="3575" ht="12.75">
      <c r="A3575" s="130"/>
    </row>
    <row r="3576" ht="12.75">
      <c r="A3576" s="130"/>
    </row>
    <row r="3577" ht="12.75">
      <c r="A3577" s="130"/>
    </row>
    <row r="3578" ht="12.75">
      <c r="A3578" s="130"/>
    </row>
    <row r="3579" ht="12.75">
      <c r="A3579" s="130"/>
    </row>
    <row r="3580" ht="12.75">
      <c r="A3580" s="130"/>
    </row>
    <row r="3581" ht="12.75">
      <c r="A3581" s="130"/>
    </row>
    <row r="3582" ht="12.75">
      <c r="A3582" s="130"/>
    </row>
    <row r="3583" ht="12.75">
      <c r="A3583" s="130"/>
    </row>
    <row r="3584" ht="12.75">
      <c r="A3584" s="130"/>
    </row>
    <row r="3585" ht="12.75">
      <c r="A3585" s="130"/>
    </row>
    <row r="3586" ht="12.75">
      <c r="A3586" s="130"/>
    </row>
    <row r="3587" ht="12.75">
      <c r="A3587" s="130"/>
    </row>
    <row r="3588" ht="12.75">
      <c r="A3588" s="130"/>
    </row>
    <row r="3589" ht="12.75">
      <c r="A3589" s="130"/>
    </row>
    <row r="3590" ht="12.75">
      <c r="A3590" s="130"/>
    </row>
    <row r="3591" ht="12.75">
      <c r="A3591" s="130"/>
    </row>
    <row r="3592" ht="12.75">
      <c r="A3592" s="130"/>
    </row>
    <row r="3593" ht="12.75">
      <c r="A3593" s="130"/>
    </row>
    <row r="3594" ht="12.75">
      <c r="A3594" s="130"/>
    </row>
    <row r="3595" ht="12.75">
      <c r="A3595" s="130"/>
    </row>
    <row r="3596" ht="12.75">
      <c r="A3596" s="130"/>
    </row>
    <row r="3597" ht="12.75">
      <c r="A3597" s="130"/>
    </row>
    <row r="3598" ht="12.75">
      <c r="A3598" s="130"/>
    </row>
    <row r="3599" ht="12.75">
      <c r="A3599" s="130"/>
    </row>
    <row r="3600" ht="12.75">
      <c r="A3600" s="130"/>
    </row>
    <row r="3601" ht="12.75">
      <c r="A3601" s="130"/>
    </row>
    <row r="3602" ht="12.75">
      <c r="A3602" s="130"/>
    </row>
    <row r="3603" ht="12.75">
      <c r="A3603" s="130"/>
    </row>
    <row r="3604" ht="12.75">
      <c r="A3604" s="130"/>
    </row>
    <row r="3605" ht="12.75">
      <c r="A3605" s="130"/>
    </row>
    <row r="3606" ht="12.75">
      <c r="A3606" s="130"/>
    </row>
    <row r="3607" ht="12.75">
      <c r="A3607" s="130"/>
    </row>
    <row r="3608" ht="12.75">
      <c r="A3608" s="130"/>
    </row>
    <row r="3609" ht="12.75">
      <c r="A3609" s="130"/>
    </row>
    <row r="3610" ht="12.75">
      <c r="A3610" s="130"/>
    </row>
    <row r="3611" ht="12.75">
      <c r="A3611" s="130"/>
    </row>
    <row r="3612" ht="12.75">
      <c r="A3612" s="130"/>
    </row>
    <row r="3613" ht="12.75">
      <c r="A3613" s="130"/>
    </row>
    <row r="3614" ht="12.75">
      <c r="A3614" s="130"/>
    </row>
    <row r="3615" ht="12.75">
      <c r="A3615" s="130"/>
    </row>
    <row r="3616" ht="12.75">
      <c r="A3616" s="130"/>
    </row>
    <row r="3617" ht="12.75">
      <c r="A3617" s="130"/>
    </row>
    <row r="3618" ht="12.75">
      <c r="A3618" s="130"/>
    </row>
    <row r="3619" ht="12.75">
      <c r="A3619" s="130"/>
    </row>
    <row r="3620" ht="12.75">
      <c r="A3620" s="130"/>
    </row>
    <row r="3621" ht="12.75">
      <c r="A3621" s="130"/>
    </row>
    <row r="3622" ht="12.75">
      <c r="A3622" s="130"/>
    </row>
    <row r="3623" ht="12.75">
      <c r="A3623" s="130"/>
    </row>
    <row r="3624" ht="12.75">
      <c r="A3624" s="130"/>
    </row>
    <row r="3625" ht="12.75">
      <c r="A3625" s="130"/>
    </row>
    <row r="3626" ht="12.75">
      <c r="A3626" s="130"/>
    </row>
    <row r="3627" ht="12.75">
      <c r="A3627" s="130"/>
    </row>
    <row r="3628" ht="12.75">
      <c r="A3628" s="130"/>
    </row>
    <row r="3629" ht="12.75">
      <c r="A3629" s="130"/>
    </row>
    <row r="3630" ht="12.75">
      <c r="A3630" s="130"/>
    </row>
    <row r="3631" ht="12.75">
      <c r="A3631" s="130"/>
    </row>
    <row r="3632" ht="12.75">
      <c r="A3632" s="130"/>
    </row>
    <row r="3633" ht="12.75">
      <c r="A3633" s="130"/>
    </row>
    <row r="3634" ht="12.75">
      <c r="A3634" s="130"/>
    </row>
    <row r="3635" ht="12.75">
      <c r="A3635" s="130"/>
    </row>
    <row r="3636" ht="12.75">
      <c r="A3636" s="130"/>
    </row>
    <row r="3637" ht="12.75">
      <c r="A3637" s="130"/>
    </row>
    <row r="3638" ht="12.75">
      <c r="A3638" s="130"/>
    </row>
    <row r="3639" ht="12.75">
      <c r="A3639" s="130"/>
    </row>
    <row r="3640" ht="12.75">
      <c r="A3640" s="130"/>
    </row>
    <row r="3641" ht="12.75">
      <c r="A3641" s="130"/>
    </row>
    <row r="3642" ht="12.75">
      <c r="A3642" s="130"/>
    </row>
    <row r="3643" ht="12.75">
      <c r="A3643" s="130"/>
    </row>
    <row r="3644" ht="12.75">
      <c r="A3644" s="130"/>
    </row>
    <row r="3645" ht="12.75">
      <c r="A3645" s="130"/>
    </row>
    <row r="3646" ht="12.75">
      <c r="A3646" s="130"/>
    </row>
    <row r="3647" ht="12.75">
      <c r="A3647" s="130"/>
    </row>
    <row r="3648" ht="12.75">
      <c r="A3648" s="130"/>
    </row>
    <row r="3649" ht="12.75">
      <c r="A3649" s="130"/>
    </row>
    <row r="3650" ht="12.75">
      <c r="A3650" s="130"/>
    </row>
    <row r="3651" ht="12.75">
      <c r="A3651" s="130"/>
    </row>
    <row r="3652" ht="12.75">
      <c r="A3652" s="130"/>
    </row>
    <row r="3653" ht="12.75">
      <c r="A3653" s="130"/>
    </row>
    <row r="3654" ht="12.75">
      <c r="A3654" s="130"/>
    </row>
    <row r="3655" ht="12.75">
      <c r="A3655" s="130"/>
    </row>
    <row r="3656" ht="12.75">
      <c r="A3656" s="130"/>
    </row>
    <row r="3657" ht="12.75">
      <c r="A3657" s="130"/>
    </row>
    <row r="3658" ht="12.75">
      <c r="A3658" s="130"/>
    </row>
    <row r="3659" ht="12.75">
      <c r="A3659" s="130"/>
    </row>
    <row r="3660" ht="12.75">
      <c r="A3660" s="130"/>
    </row>
    <row r="3661" ht="12.75">
      <c r="A3661" s="130"/>
    </row>
    <row r="3662" ht="12.75">
      <c r="A3662" s="130"/>
    </row>
    <row r="3663" ht="12.75">
      <c r="A3663" s="130"/>
    </row>
    <row r="3664" ht="12.75">
      <c r="A3664" s="130"/>
    </row>
    <row r="3665" ht="12.75">
      <c r="A3665" s="130"/>
    </row>
    <row r="3666" ht="12.75">
      <c r="A3666" s="130"/>
    </row>
    <row r="3667" ht="12.75">
      <c r="A3667" s="130"/>
    </row>
    <row r="3668" ht="12.75">
      <c r="A3668" s="130"/>
    </row>
    <row r="3669" ht="12.75">
      <c r="A3669" s="130"/>
    </row>
    <row r="3670" ht="12.75">
      <c r="A3670" s="130"/>
    </row>
    <row r="3671" ht="12.75">
      <c r="A3671" s="130"/>
    </row>
    <row r="3672" ht="12.75">
      <c r="A3672" s="130"/>
    </row>
    <row r="3673" ht="12.75">
      <c r="A3673" s="130"/>
    </row>
    <row r="3674" ht="12.75">
      <c r="A3674" s="130"/>
    </row>
    <row r="3675" ht="12.75">
      <c r="A3675" s="130"/>
    </row>
    <row r="3676" ht="12.75">
      <c r="A3676" s="130"/>
    </row>
    <row r="3677" ht="12.75">
      <c r="A3677" s="130"/>
    </row>
    <row r="3678" ht="12.75">
      <c r="A3678" s="130"/>
    </row>
    <row r="3679" ht="12.75">
      <c r="A3679" s="130"/>
    </row>
    <row r="3680" ht="12.75">
      <c r="A3680" s="130"/>
    </row>
    <row r="3681" ht="12.75">
      <c r="A3681" s="130"/>
    </row>
    <row r="3682" ht="12.75">
      <c r="A3682" s="130"/>
    </row>
    <row r="3683" ht="12.75">
      <c r="A3683" s="130"/>
    </row>
    <row r="3684" ht="12.75">
      <c r="A3684" s="130"/>
    </row>
    <row r="3685" ht="12.75">
      <c r="A3685" s="130"/>
    </row>
    <row r="3686" ht="12.75">
      <c r="A3686" s="130"/>
    </row>
    <row r="3687" ht="12.75">
      <c r="A3687" s="130"/>
    </row>
    <row r="3688" ht="12.75">
      <c r="A3688" s="130"/>
    </row>
    <row r="3689" ht="12.75">
      <c r="A3689" s="130"/>
    </row>
    <row r="3690" ht="12.75">
      <c r="A3690" s="130"/>
    </row>
    <row r="3691" ht="12.75">
      <c r="A3691" s="130"/>
    </row>
    <row r="3692" ht="12.75">
      <c r="A3692" s="130"/>
    </row>
    <row r="3693" ht="12.75">
      <c r="A3693" s="130"/>
    </row>
    <row r="3694" ht="12.75">
      <c r="A3694" s="130"/>
    </row>
    <row r="3695" ht="12.75">
      <c r="A3695" s="130"/>
    </row>
    <row r="3696" ht="12.75">
      <c r="A3696" s="130"/>
    </row>
    <row r="3697" ht="12.75">
      <c r="A3697" s="130"/>
    </row>
    <row r="3698" ht="12.75">
      <c r="A3698" s="130"/>
    </row>
    <row r="3699" ht="12.75">
      <c r="A3699" s="130"/>
    </row>
    <row r="3700" ht="12.75">
      <c r="A3700" s="130"/>
    </row>
    <row r="3701" ht="12.75">
      <c r="A3701" s="130"/>
    </row>
    <row r="3702" ht="12.75">
      <c r="A3702" s="130"/>
    </row>
    <row r="3703" ht="12.75">
      <c r="A3703" s="130"/>
    </row>
    <row r="3704" ht="12.75">
      <c r="A3704" s="130"/>
    </row>
    <row r="3705" ht="12.75">
      <c r="A3705" s="130"/>
    </row>
    <row r="3706" ht="12.75">
      <c r="A3706" s="130"/>
    </row>
    <row r="3707" ht="12.75">
      <c r="A3707" s="130"/>
    </row>
    <row r="3708" ht="12.75">
      <c r="A3708" s="130"/>
    </row>
    <row r="3709" ht="12.75">
      <c r="A3709" s="130"/>
    </row>
    <row r="3710" ht="12.75">
      <c r="A3710" s="130"/>
    </row>
    <row r="3711" ht="12.75">
      <c r="A3711" s="130"/>
    </row>
    <row r="3712" ht="12.75">
      <c r="A3712" s="130"/>
    </row>
    <row r="3713" ht="12.75">
      <c r="A3713" s="130"/>
    </row>
    <row r="3714" ht="12.75">
      <c r="A3714" s="130"/>
    </row>
    <row r="3715" ht="12.75">
      <c r="A3715" s="130"/>
    </row>
    <row r="3716" ht="12.75">
      <c r="A3716" s="130"/>
    </row>
    <row r="3717" ht="12.75">
      <c r="A3717" s="130"/>
    </row>
    <row r="3718" ht="12.75">
      <c r="A3718" s="130"/>
    </row>
    <row r="3719" ht="12.75">
      <c r="A3719" s="130"/>
    </row>
    <row r="3720" ht="12.75">
      <c r="A3720" s="130"/>
    </row>
    <row r="3721" ht="12.75">
      <c r="A3721" s="130"/>
    </row>
    <row r="3722" ht="12.75">
      <c r="A3722" s="130"/>
    </row>
    <row r="3723" ht="12.75">
      <c r="A3723" s="130"/>
    </row>
    <row r="3724" ht="12.75">
      <c r="A3724" s="130"/>
    </row>
    <row r="3725" ht="12.75">
      <c r="A3725" s="130"/>
    </row>
    <row r="3726" ht="12.75">
      <c r="A3726" s="130"/>
    </row>
    <row r="3727" ht="12.75">
      <c r="A3727" s="130"/>
    </row>
    <row r="3728" ht="12.75">
      <c r="A3728" s="130"/>
    </row>
    <row r="3729" ht="12.75">
      <c r="A3729" s="130"/>
    </row>
    <row r="3730" ht="12.75">
      <c r="A3730" s="130"/>
    </row>
    <row r="3731" ht="12.75">
      <c r="A3731" s="130"/>
    </row>
    <row r="3732" ht="12.75">
      <c r="A3732" s="130"/>
    </row>
    <row r="3733" ht="12.75">
      <c r="A3733" s="130"/>
    </row>
    <row r="3734" ht="12.75">
      <c r="A3734" s="130"/>
    </row>
    <row r="3735" ht="12.75">
      <c r="A3735" s="130"/>
    </row>
    <row r="3736" ht="12.75">
      <c r="A3736" s="130"/>
    </row>
    <row r="3737" ht="12.75">
      <c r="A3737" s="130"/>
    </row>
    <row r="3738" ht="12.75">
      <c r="A3738" s="130"/>
    </row>
    <row r="3739" ht="12.75">
      <c r="A3739" s="130"/>
    </row>
    <row r="3740" ht="12.75">
      <c r="A3740" s="130"/>
    </row>
    <row r="3741" ht="12.75">
      <c r="A3741" s="130"/>
    </row>
    <row r="3742" ht="12.75">
      <c r="A3742" s="130"/>
    </row>
    <row r="3743" ht="12.75">
      <c r="A3743" s="130"/>
    </row>
    <row r="3744" ht="12.75">
      <c r="A3744" s="130"/>
    </row>
    <row r="3745" ht="12.75">
      <c r="A3745" s="130"/>
    </row>
    <row r="3746" ht="12.75">
      <c r="A3746" s="130"/>
    </row>
    <row r="3747" ht="12.75">
      <c r="A3747" s="130"/>
    </row>
    <row r="3748" ht="12.75">
      <c r="A3748" s="130"/>
    </row>
    <row r="3749" ht="12.75">
      <c r="A3749" s="130"/>
    </row>
    <row r="3750" ht="12.75">
      <c r="A3750" s="130"/>
    </row>
    <row r="3751" ht="12.75">
      <c r="A3751" s="130"/>
    </row>
    <row r="3752" ht="12.75">
      <c r="A3752" s="130"/>
    </row>
    <row r="3753" ht="12.75">
      <c r="A3753" s="130"/>
    </row>
    <row r="3754" ht="12.75">
      <c r="A3754" s="130"/>
    </row>
    <row r="3755" ht="12.75">
      <c r="A3755" s="130"/>
    </row>
    <row r="3756" ht="12.75">
      <c r="A3756" s="130"/>
    </row>
    <row r="3757" ht="12.75">
      <c r="A3757" s="130"/>
    </row>
    <row r="3758" ht="12.75">
      <c r="A3758" s="130"/>
    </row>
    <row r="3759" ht="12.75">
      <c r="A3759" s="130"/>
    </row>
    <row r="3760" ht="12.75">
      <c r="A3760" s="130"/>
    </row>
    <row r="3761" ht="12.75">
      <c r="A3761" s="130"/>
    </row>
    <row r="3762" ht="12.75">
      <c r="A3762" s="130"/>
    </row>
    <row r="3763" ht="12.75">
      <c r="A3763" s="130"/>
    </row>
    <row r="3764" ht="12.75">
      <c r="A3764" s="130"/>
    </row>
    <row r="3765" ht="12.75">
      <c r="A3765" s="130"/>
    </row>
    <row r="3766" ht="12.75">
      <c r="A3766" s="130"/>
    </row>
    <row r="3767" ht="12.75">
      <c r="A3767" s="130"/>
    </row>
    <row r="3768" ht="12.75">
      <c r="A3768" s="130"/>
    </row>
    <row r="3769" ht="12.75">
      <c r="A3769" s="130"/>
    </row>
    <row r="3770" ht="12.75">
      <c r="A3770" s="130"/>
    </row>
    <row r="3771" ht="12.75">
      <c r="A3771" s="130"/>
    </row>
    <row r="3772" ht="12.75">
      <c r="A3772" s="130"/>
    </row>
    <row r="3773" ht="12.75">
      <c r="A3773" s="130"/>
    </row>
    <row r="3774" ht="12.75">
      <c r="A3774" s="130"/>
    </row>
    <row r="3775" ht="12.75">
      <c r="A3775" s="130"/>
    </row>
    <row r="3776" ht="12.75">
      <c r="A3776" s="130"/>
    </row>
    <row r="3777" ht="12.75">
      <c r="A3777" s="130"/>
    </row>
    <row r="3778" ht="12.75">
      <c r="A3778" s="130"/>
    </row>
    <row r="3779" ht="12.75">
      <c r="A3779" s="130"/>
    </row>
    <row r="3780" ht="12.75">
      <c r="A3780" s="130"/>
    </row>
    <row r="3781" ht="12.75">
      <c r="A3781" s="130"/>
    </row>
    <row r="3782" ht="12.75">
      <c r="A3782" s="130"/>
    </row>
    <row r="3783" ht="12.75">
      <c r="A3783" s="130"/>
    </row>
    <row r="3784" ht="12.75">
      <c r="A3784" s="130"/>
    </row>
    <row r="3785" ht="12.75">
      <c r="A3785" s="130"/>
    </row>
    <row r="3786" ht="12.75">
      <c r="A3786" s="130"/>
    </row>
    <row r="3787" ht="12.75">
      <c r="A3787" s="130"/>
    </row>
    <row r="3788" ht="12.75">
      <c r="A3788" s="130"/>
    </row>
    <row r="3789" ht="12.75">
      <c r="A3789" s="130"/>
    </row>
    <row r="3790" ht="12.75">
      <c r="A3790" s="130"/>
    </row>
    <row r="3791" ht="12.75">
      <c r="A3791" s="130"/>
    </row>
    <row r="3792" ht="12.75">
      <c r="A3792" s="130"/>
    </row>
    <row r="3793" ht="12.75">
      <c r="A3793" s="130"/>
    </row>
    <row r="3794" ht="12.75">
      <c r="A3794" s="130"/>
    </row>
    <row r="3795" ht="12.75">
      <c r="A3795" s="130"/>
    </row>
    <row r="3796" ht="12.75">
      <c r="A3796" s="130"/>
    </row>
    <row r="3797" ht="12.75">
      <c r="A3797" s="130"/>
    </row>
    <row r="3798" ht="12.75">
      <c r="A3798" s="130"/>
    </row>
    <row r="3799" ht="12.75">
      <c r="A3799" s="130"/>
    </row>
    <row r="3800" ht="12.75">
      <c r="A3800" s="130"/>
    </row>
    <row r="3801" ht="12.75">
      <c r="A3801" s="130"/>
    </row>
    <row r="3802" ht="12.75">
      <c r="A3802" s="130"/>
    </row>
    <row r="3803" ht="12.75">
      <c r="A3803" s="130"/>
    </row>
    <row r="3804" ht="12.75">
      <c r="A3804" s="130"/>
    </row>
    <row r="3805" ht="12.75">
      <c r="A3805" s="130"/>
    </row>
    <row r="3806" ht="12.75">
      <c r="A3806" s="130"/>
    </row>
    <row r="3807" ht="12.75">
      <c r="A3807" s="130"/>
    </row>
    <row r="3808" ht="12.75">
      <c r="A3808" s="130"/>
    </row>
    <row r="3809" ht="12.75">
      <c r="A3809" s="130"/>
    </row>
    <row r="3810" ht="12.75">
      <c r="A3810" s="130"/>
    </row>
    <row r="3811" ht="12.75">
      <c r="A3811" s="130"/>
    </row>
    <row r="3812" ht="12.75">
      <c r="A3812" s="130"/>
    </row>
    <row r="3813" ht="12.75">
      <c r="A3813" s="130"/>
    </row>
    <row r="3814" ht="12.75">
      <c r="A3814" s="130"/>
    </row>
    <row r="3815" ht="12.75">
      <c r="A3815" s="130"/>
    </row>
    <row r="3816" ht="12.75">
      <c r="A3816" s="130"/>
    </row>
    <row r="3817" ht="12.75">
      <c r="A3817" s="130"/>
    </row>
    <row r="3818" ht="12.75">
      <c r="A3818" s="130"/>
    </row>
    <row r="3819" ht="12.75">
      <c r="A3819" s="130"/>
    </row>
    <row r="3820" ht="12.75">
      <c r="A3820" s="130"/>
    </row>
    <row r="3821" ht="12.75">
      <c r="A3821" s="130"/>
    </row>
    <row r="3822" ht="12.75">
      <c r="A3822" s="130"/>
    </row>
    <row r="3823" ht="12.75">
      <c r="A3823" s="130"/>
    </row>
    <row r="3824" ht="12.75">
      <c r="A3824" s="130"/>
    </row>
    <row r="3825" ht="12.75">
      <c r="A3825" s="130"/>
    </row>
    <row r="3826" ht="12.75">
      <c r="A3826" s="130"/>
    </row>
    <row r="3827" ht="12.75">
      <c r="A3827" s="130"/>
    </row>
    <row r="3828" ht="12.75">
      <c r="A3828" s="130"/>
    </row>
    <row r="3829" ht="12.75">
      <c r="A3829" s="130"/>
    </row>
    <row r="3830" ht="12.75">
      <c r="A3830" s="130"/>
    </row>
    <row r="3831" ht="12.75">
      <c r="A3831" s="130"/>
    </row>
    <row r="3832" ht="12.75">
      <c r="A3832" s="130"/>
    </row>
    <row r="3833" ht="12.75">
      <c r="A3833" s="130"/>
    </row>
    <row r="3834" ht="12.75">
      <c r="A3834" s="130"/>
    </row>
    <row r="3835" ht="12.75">
      <c r="A3835" s="130"/>
    </row>
    <row r="3836" ht="12.75">
      <c r="A3836" s="130"/>
    </row>
    <row r="3837" ht="12.75">
      <c r="A3837" s="130"/>
    </row>
    <row r="3838" ht="12.75">
      <c r="A3838" s="130"/>
    </row>
    <row r="3839" ht="12.75">
      <c r="A3839" s="130"/>
    </row>
    <row r="3840" ht="12.75">
      <c r="A3840" s="130"/>
    </row>
    <row r="3841" ht="12.75">
      <c r="A3841" s="130"/>
    </row>
    <row r="3842" ht="12.75">
      <c r="A3842" s="130"/>
    </row>
    <row r="3843" ht="12.75">
      <c r="A3843" s="130"/>
    </row>
    <row r="3844" ht="12.75">
      <c r="A3844" s="130"/>
    </row>
    <row r="3845" ht="12.75">
      <c r="A3845" s="130"/>
    </row>
    <row r="3846" ht="12.75">
      <c r="A3846" s="130"/>
    </row>
    <row r="3847" ht="12.75">
      <c r="A3847" s="130"/>
    </row>
    <row r="3848" ht="12.75">
      <c r="A3848" s="130"/>
    </row>
    <row r="3849" ht="12.75">
      <c r="A3849" s="130"/>
    </row>
    <row r="3850" ht="12.75">
      <c r="A3850" s="130"/>
    </row>
    <row r="3851" ht="12.75">
      <c r="A3851" s="130"/>
    </row>
    <row r="3852" ht="12.75">
      <c r="A3852" s="130"/>
    </row>
    <row r="3853" ht="12.75">
      <c r="A3853" s="130"/>
    </row>
    <row r="3854" ht="12.75">
      <c r="A3854" s="130"/>
    </row>
    <row r="3855" ht="12.75">
      <c r="A3855" s="130"/>
    </row>
    <row r="3856" ht="12.75">
      <c r="A3856" s="130"/>
    </row>
    <row r="3857" ht="12.75">
      <c r="A3857" s="130"/>
    </row>
    <row r="3858" ht="12.75">
      <c r="A3858" s="130"/>
    </row>
    <row r="3859" ht="12.75">
      <c r="A3859" s="130"/>
    </row>
    <row r="3860" ht="12.75">
      <c r="A3860" s="130"/>
    </row>
    <row r="3861" ht="12.75">
      <c r="A3861" s="130"/>
    </row>
    <row r="3862" ht="12.75">
      <c r="A3862" s="130"/>
    </row>
    <row r="3863" ht="12.75">
      <c r="A3863" s="130"/>
    </row>
    <row r="3864" ht="12.75">
      <c r="A3864" s="130"/>
    </row>
    <row r="3865" ht="12.75">
      <c r="A3865" s="130"/>
    </row>
    <row r="3866" ht="12.75">
      <c r="A3866" s="130"/>
    </row>
    <row r="3867" ht="12.75">
      <c r="A3867" s="130"/>
    </row>
    <row r="3868" ht="12.75">
      <c r="A3868" s="130"/>
    </row>
    <row r="3869" ht="12.75">
      <c r="A3869" s="130"/>
    </row>
    <row r="3870" ht="12.75">
      <c r="A3870" s="130"/>
    </row>
    <row r="3871" ht="12.75">
      <c r="A3871" s="130"/>
    </row>
    <row r="3872" ht="12.75">
      <c r="A3872" s="130"/>
    </row>
    <row r="3873" ht="12.75">
      <c r="A3873" s="130"/>
    </row>
    <row r="3874" ht="12.75">
      <c r="A3874" s="130"/>
    </row>
    <row r="3875" ht="12.75">
      <c r="A3875" s="130"/>
    </row>
    <row r="3876" ht="12.75">
      <c r="A3876" s="130"/>
    </row>
    <row r="3877" ht="12.75">
      <c r="A3877" s="130"/>
    </row>
    <row r="3878" ht="12.75">
      <c r="A3878" s="130"/>
    </row>
    <row r="3879" ht="12.75">
      <c r="A3879" s="130"/>
    </row>
    <row r="3880" ht="12.75">
      <c r="A3880" s="130"/>
    </row>
    <row r="3881" ht="12.75">
      <c r="A3881" s="130"/>
    </row>
    <row r="3882" ht="12.75">
      <c r="A3882" s="130"/>
    </row>
    <row r="3883" ht="12.75">
      <c r="A3883" s="130"/>
    </row>
    <row r="3884" ht="12.75">
      <c r="A3884" s="130"/>
    </row>
    <row r="3885" ht="12.75">
      <c r="A3885" s="130"/>
    </row>
    <row r="3886" ht="12.75">
      <c r="A3886" s="130"/>
    </row>
    <row r="3887" ht="12.75">
      <c r="A3887" s="130"/>
    </row>
    <row r="3888" ht="12.75">
      <c r="A3888" s="130"/>
    </row>
    <row r="3889" ht="12.75">
      <c r="A3889" s="130"/>
    </row>
    <row r="3890" ht="12.75">
      <c r="A3890" s="130"/>
    </row>
    <row r="3891" ht="12.75">
      <c r="A3891" s="130"/>
    </row>
    <row r="3892" ht="12.75">
      <c r="A3892" s="130"/>
    </row>
    <row r="3893" ht="12.75">
      <c r="A3893" s="130"/>
    </row>
    <row r="3894" ht="12.75">
      <c r="A3894" s="130"/>
    </row>
    <row r="3895" ht="12.75">
      <c r="A3895" s="130"/>
    </row>
    <row r="3896" ht="12.75">
      <c r="A3896" s="130"/>
    </row>
    <row r="3897" ht="12.75">
      <c r="A3897" s="130"/>
    </row>
    <row r="3898" ht="12.75">
      <c r="A3898" s="130"/>
    </row>
    <row r="3899" ht="12.75">
      <c r="A3899" s="130"/>
    </row>
    <row r="3900" ht="12.75">
      <c r="A3900" s="130"/>
    </row>
    <row r="3901" ht="12.75">
      <c r="A3901" s="130"/>
    </row>
    <row r="3902" ht="12.75">
      <c r="A3902" s="130"/>
    </row>
    <row r="3903" ht="12.75">
      <c r="A3903" s="130"/>
    </row>
    <row r="3904" ht="12.75">
      <c r="A3904" s="130"/>
    </row>
    <row r="3905" ht="12.75">
      <c r="A3905" s="130"/>
    </row>
    <row r="3906" ht="12.75">
      <c r="A3906" s="130"/>
    </row>
    <row r="3907" ht="12.75">
      <c r="A3907" s="130"/>
    </row>
    <row r="3908" ht="12.75">
      <c r="A3908" s="130"/>
    </row>
    <row r="3909" ht="12.75">
      <c r="A3909" s="130"/>
    </row>
    <row r="3910" ht="12.75">
      <c r="A3910" s="130"/>
    </row>
    <row r="3911" ht="12.75">
      <c r="A3911" s="130"/>
    </row>
    <row r="3912" ht="12.75">
      <c r="A3912" s="130"/>
    </row>
    <row r="3913" ht="12.75">
      <c r="A3913" s="130"/>
    </row>
    <row r="3914" ht="12.75">
      <c r="A3914" s="130"/>
    </row>
    <row r="3915" ht="12.75">
      <c r="A3915" s="130"/>
    </row>
    <row r="3916" ht="12.75">
      <c r="A3916" s="130"/>
    </row>
    <row r="3917" ht="12.75">
      <c r="A3917" s="130"/>
    </row>
    <row r="3918" ht="12.75">
      <c r="A3918" s="130"/>
    </row>
    <row r="3919" ht="12.75">
      <c r="A3919" s="130"/>
    </row>
    <row r="3920" ht="12.75">
      <c r="A3920" s="130"/>
    </row>
    <row r="3921" ht="12.75">
      <c r="A3921" s="130"/>
    </row>
    <row r="3922" ht="12.75">
      <c r="A3922" s="130"/>
    </row>
    <row r="3923" ht="12.75">
      <c r="A3923" s="130"/>
    </row>
    <row r="3924" ht="12.75">
      <c r="A3924" s="130"/>
    </row>
    <row r="3925" ht="12.75">
      <c r="A3925" s="130"/>
    </row>
    <row r="3926" ht="12.75">
      <c r="A3926" s="130"/>
    </row>
    <row r="3927" ht="12.75">
      <c r="A3927" s="130"/>
    </row>
    <row r="3928" ht="12.75">
      <c r="A3928" s="130"/>
    </row>
    <row r="3929" ht="12.75">
      <c r="A3929" s="130"/>
    </row>
    <row r="3930" ht="12.75">
      <c r="A3930" s="130"/>
    </row>
    <row r="3931" ht="12.75">
      <c r="A3931" s="130"/>
    </row>
    <row r="3932" ht="12.75">
      <c r="A3932" s="130"/>
    </row>
    <row r="3933" ht="12.75">
      <c r="A3933" s="130"/>
    </row>
    <row r="3934" ht="12.75">
      <c r="A3934" s="130"/>
    </row>
    <row r="3935" ht="12.75">
      <c r="A3935" s="130"/>
    </row>
    <row r="3936" ht="12.75">
      <c r="A3936" s="130"/>
    </row>
    <row r="3937" ht="12.75">
      <c r="A3937" s="130"/>
    </row>
    <row r="3938" ht="12.75">
      <c r="A3938" s="130"/>
    </row>
    <row r="3939" ht="12.75">
      <c r="A3939" s="130"/>
    </row>
    <row r="3940" ht="12.75">
      <c r="A3940" s="130"/>
    </row>
    <row r="3941" ht="12.75">
      <c r="A3941" s="130"/>
    </row>
    <row r="3942" ht="12.75">
      <c r="A3942" s="130"/>
    </row>
    <row r="3943" ht="12.75">
      <c r="A3943" s="130"/>
    </row>
    <row r="3944" ht="12.75">
      <c r="A3944" s="130"/>
    </row>
    <row r="3945" ht="12.75">
      <c r="A3945" s="130"/>
    </row>
    <row r="3946" ht="12.75">
      <c r="A3946" s="130"/>
    </row>
    <row r="3947" ht="12.75">
      <c r="A3947" s="130"/>
    </row>
    <row r="3948" ht="12.75">
      <c r="A3948" s="130"/>
    </row>
    <row r="3949" ht="12.75">
      <c r="A3949" s="130"/>
    </row>
    <row r="3950" ht="12.75">
      <c r="A3950" s="130"/>
    </row>
    <row r="3951" ht="12.75">
      <c r="A3951" s="130"/>
    </row>
    <row r="3952" ht="12.75">
      <c r="A3952" s="130"/>
    </row>
    <row r="3953" ht="12.75">
      <c r="A3953" s="130"/>
    </row>
    <row r="3954" ht="12.75">
      <c r="A3954" s="130"/>
    </row>
    <row r="3955" ht="12.75">
      <c r="A3955" s="130"/>
    </row>
    <row r="3956" ht="12.75">
      <c r="A3956" s="130"/>
    </row>
    <row r="3957" ht="12.75">
      <c r="A3957" s="130"/>
    </row>
    <row r="3958" ht="12.75">
      <c r="A3958" s="130"/>
    </row>
    <row r="3959" ht="12.75">
      <c r="A3959" s="130"/>
    </row>
    <row r="3960" ht="12.75">
      <c r="A3960" s="130"/>
    </row>
    <row r="3961" ht="12.75">
      <c r="A3961" s="130"/>
    </row>
    <row r="3962" ht="12.75">
      <c r="A3962" s="130"/>
    </row>
    <row r="3963" ht="12.75">
      <c r="A3963" s="130"/>
    </row>
    <row r="3964" ht="12.75">
      <c r="A3964" s="130"/>
    </row>
    <row r="3965" ht="12.75">
      <c r="A3965" s="130"/>
    </row>
    <row r="3966" ht="12.75">
      <c r="A3966" s="130"/>
    </row>
    <row r="3967" ht="12.75">
      <c r="A3967" s="130"/>
    </row>
    <row r="3968" ht="12.75">
      <c r="A3968" s="130"/>
    </row>
    <row r="3969" ht="12.75">
      <c r="A3969" s="130"/>
    </row>
    <row r="3970" ht="12.75">
      <c r="A3970" s="130"/>
    </row>
    <row r="3971" ht="12.75">
      <c r="A3971" s="130"/>
    </row>
    <row r="3972" ht="12.75">
      <c r="A3972" s="130"/>
    </row>
    <row r="3973" ht="12.75">
      <c r="A3973" s="130"/>
    </row>
    <row r="3974" ht="12.75">
      <c r="A3974" s="130"/>
    </row>
    <row r="3975" ht="12.75">
      <c r="A3975" s="130"/>
    </row>
    <row r="3976" ht="12.75">
      <c r="A3976" s="130"/>
    </row>
    <row r="3977" ht="12.75">
      <c r="A3977" s="130"/>
    </row>
    <row r="3978" ht="12.75">
      <c r="A3978" s="130"/>
    </row>
    <row r="3979" ht="12.75">
      <c r="A3979" s="130"/>
    </row>
    <row r="3980" ht="12.75">
      <c r="A3980" s="130"/>
    </row>
    <row r="3981" ht="12.75">
      <c r="A3981" s="130"/>
    </row>
    <row r="3982" ht="12.75">
      <c r="A3982" s="130"/>
    </row>
    <row r="3983" ht="12.75">
      <c r="A3983" s="130"/>
    </row>
    <row r="3984" ht="12.75">
      <c r="A3984" s="130"/>
    </row>
    <row r="3985" ht="12.75">
      <c r="A3985" s="130"/>
    </row>
    <row r="3986" ht="12.75">
      <c r="A3986" s="130"/>
    </row>
    <row r="3987" ht="12.75">
      <c r="A3987" s="130"/>
    </row>
    <row r="3988" ht="12.75">
      <c r="A3988" s="130"/>
    </row>
    <row r="3989" ht="12.75">
      <c r="A3989" s="130"/>
    </row>
    <row r="3990" ht="12.75">
      <c r="A3990" s="130"/>
    </row>
    <row r="3991" ht="12.75">
      <c r="A3991" s="130"/>
    </row>
    <row r="3992" ht="12.75">
      <c r="A3992" s="130"/>
    </row>
    <row r="3993" ht="12.75">
      <c r="A3993" s="130"/>
    </row>
    <row r="3994" ht="12.75">
      <c r="A3994" s="130"/>
    </row>
    <row r="3995" ht="12.75">
      <c r="A3995" s="130"/>
    </row>
    <row r="3996" ht="12.75">
      <c r="A3996" s="130"/>
    </row>
    <row r="3997" ht="12.75">
      <c r="A3997" s="130"/>
    </row>
    <row r="3998" ht="12.75">
      <c r="A3998" s="130"/>
    </row>
    <row r="3999" ht="12.75">
      <c r="A3999" s="130"/>
    </row>
    <row r="4000" ht="12.75">
      <c r="A4000" s="130"/>
    </row>
    <row r="4001" ht="12.75">
      <c r="A4001" s="130"/>
    </row>
    <row r="4002" ht="12.75">
      <c r="A4002" s="130"/>
    </row>
    <row r="4003" ht="12.75">
      <c r="A4003" s="130"/>
    </row>
    <row r="4004" ht="12.75">
      <c r="A4004" s="130"/>
    </row>
    <row r="4005" ht="12.75">
      <c r="A4005" s="130"/>
    </row>
    <row r="4006" ht="12.75">
      <c r="A4006" s="130"/>
    </row>
    <row r="4007" ht="12.75">
      <c r="A4007" s="130"/>
    </row>
    <row r="4008" ht="12.75">
      <c r="A4008" s="130"/>
    </row>
    <row r="4009" ht="12.75">
      <c r="A4009" s="130"/>
    </row>
    <row r="4010" ht="12.75">
      <c r="A4010" s="130"/>
    </row>
    <row r="4011" ht="12.75">
      <c r="A4011" s="130"/>
    </row>
    <row r="4012" ht="12.75">
      <c r="A4012" s="130"/>
    </row>
    <row r="4013" ht="12.75">
      <c r="A4013" s="130"/>
    </row>
    <row r="4014" ht="12.75">
      <c r="A4014" s="130"/>
    </row>
    <row r="4015" ht="12.75">
      <c r="A4015" s="130"/>
    </row>
    <row r="4016" ht="12.75">
      <c r="A4016" s="130"/>
    </row>
    <row r="4017" ht="12.75">
      <c r="A4017" s="130"/>
    </row>
    <row r="4018" ht="12.75">
      <c r="A4018" s="130"/>
    </row>
    <row r="4019" ht="12.75">
      <c r="A4019" s="130"/>
    </row>
    <row r="4020" ht="12.75">
      <c r="A4020" s="130"/>
    </row>
    <row r="4021" ht="12.75">
      <c r="A4021" s="130"/>
    </row>
    <row r="4022" ht="12.75">
      <c r="A4022" s="130"/>
    </row>
    <row r="4023" ht="12.75">
      <c r="A4023" s="130"/>
    </row>
    <row r="4024" ht="12.75">
      <c r="A4024" s="130"/>
    </row>
    <row r="4025" ht="12.75">
      <c r="A4025" s="130"/>
    </row>
    <row r="4026" ht="12.75">
      <c r="A4026" s="130"/>
    </row>
    <row r="4027" ht="12.75">
      <c r="A4027" s="130"/>
    </row>
    <row r="4028" ht="12.75">
      <c r="A4028" s="130"/>
    </row>
    <row r="4029" ht="12.75">
      <c r="A4029" s="130"/>
    </row>
    <row r="4030" ht="12.75">
      <c r="A4030" s="130"/>
    </row>
    <row r="4031" ht="12.75">
      <c r="A4031" s="130"/>
    </row>
    <row r="4032" ht="12.75">
      <c r="A4032" s="130"/>
    </row>
    <row r="4033" ht="12.75">
      <c r="A4033" s="130"/>
    </row>
    <row r="4034" ht="12.75">
      <c r="A4034" s="130"/>
    </row>
    <row r="4035" ht="12.75">
      <c r="A4035" s="130"/>
    </row>
    <row r="4036" ht="12.75">
      <c r="A4036" s="130"/>
    </row>
    <row r="4037" ht="12.75">
      <c r="A4037" s="130"/>
    </row>
    <row r="4038" ht="12.75">
      <c r="A4038" s="130"/>
    </row>
    <row r="4039" ht="12.75">
      <c r="A4039" s="130"/>
    </row>
    <row r="4040" ht="12.75">
      <c r="A4040" s="130"/>
    </row>
    <row r="4041" ht="12.75">
      <c r="A4041" s="130"/>
    </row>
    <row r="4042" ht="12.75">
      <c r="A4042" s="130"/>
    </row>
    <row r="4043" ht="12.75">
      <c r="A4043" s="130"/>
    </row>
    <row r="4044" ht="12.75">
      <c r="A4044" s="130"/>
    </row>
    <row r="4045" ht="12.75">
      <c r="A4045" s="130"/>
    </row>
    <row r="4046" ht="12.75">
      <c r="A4046" s="130"/>
    </row>
    <row r="4047" ht="12.75">
      <c r="A4047" s="130"/>
    </row>
    <row r="4048" ht="12.75">
      <c r="A4048" s="130"/>
    </row>
    <row r="4049" ht="12.75">
      <c r="A4049" s="130"/>
    </row>
    <row r="4050" ht="12.75">
      <c r="A4050" s="130"/>
    </row>
    <row r="4051" ht="12.75">
      <c r="A4051" s="130"/>
    </row>
    <row r="4052" ht="12.75">
      <c r="A4052" s="130"/>
    </row>
    <row r="4053" ht="12.75">
      <c r="A4053" s="130"/>
    </row>
    <row r="4054" ht="12.75">
      <c r="A4054" s="130"/>
    </row>
    <row r="4055" ht="12.75">
      <c r="A4055" s="130"/>
    </row>
    <row r="4056" ht="12.75">
      <c r="A4056" s="130"/>
    </row>
    <row r="4057" ht="12.75">
      <c r="A4057" s="130"/>
    </row>
    <row r="4058" ht="12.75">
      <c r="A4058" s="130"/>
    </row>
    <row r="4059" ht="12.75">
      <c r="A4059" s="130"/>
    </row>
    <row r="4060" ht="12.75">
      <c r="A4060" s="130"/>
    </row>
    <row r="4061" ht="12.75">
      <c r="A4061" s="130"/>
    </row>
    <row r="4062" ht="12.75">
      <c r="A4062" s="130"/>
    </row>
    <row r="4063" ht="12.75">
      <c r="A4063" s="130"/>
    </row>
    <row r="4064" ht="12.75">
      <c r="A4064" s="130"/>
    </row>
    <row r="4065" ht="12.75">
      <c r="A4065" s="130"/>
    </row>
    <row r="4066" ht="12.75">
      <c r="A4066" s="130"/>
    </row>
    <row r="4067" ht="12.75">
      <c r="A4067" s="130"/>
    </row>
    <row r="4068" ht="12.75">
      <c r="A4068" s="130"/>
    </row>
    <row r="4069" ht="12.75">
      <c r="A4069" s="130"/>
    </row>
    <row r="4070" ht="12.75">
      <c r="A4070" s="130"/>
    </row>
    <row r="4071" ht="12.75">
      <c r="A4071" s="130"/>
    </row>
    <row r="4072" ht="12.75">
      <c r="A4072" s="130"/>
    </row>
    <row r="4073" ht="12.75">
      <c r="A4073" s="130"/>
    </row>
    <row r="4074" ht="12.75">
      <c r="A4074" s="130"/>
    </row>
    <row r="4075" ht="12.75">
      <c r="A4075" s="130"/>
    </row>
    <row r="4076" ht="12.75">
      <c r="A4076" s="130"/>
    </row>
    <row r="4077" ht="12.75">
      <c r="A4077" s="130"/>
    </row>
    <row r="4078" ht="12.75">
      <c r="A4078" s="130"/>
    </row>
    <row r="4079" ht="12.75">
      <c r="A4079" s="130"/>
    </row>
    <row r="4080" ht="12.75">
      <c r="A4080" s="130"/>
    </row>
    <row r="4081" ht="12.75">
      <c r="A4081" s="130"/>
    </row>
    <row r="4082" ht="12.75">
      <c r="A4082" s="130"/>
    </row>
    <row r="4083" ht="12.75">
      <c r="A4083" s="130"/>
    </row>
    <row r="4084" ht="12.75">
      <c r="A4084" s="130"/>
    </row>
    <row r="4085" ht="12.75">
      <c r="A4085" s="130"/>
    </row>
    <row r="4086" ht="12.75">
      <c r="A4086" s="130"/>
    </row>
    <row r="4087" ht="12.75">
      <c r="A4087" s="130"/>
    </row>
    <row r="4088" ht="12.75">
      <c r="A4088" s="130"/>
    </row>
    <row r="4089" ht="12.75">
      <c r="A4089" s="130"/>
    </row>
    <row r="4090" ht="12.75">
      <c r="A4090" s="130"/>
    </row>
    <row r="4091" ht="12.75">
      <c r="A4091" s="130"/>
    </row>
    <row r="4092" ht="12.75">
      <c r="A4092" s="130"/>
    </row>
    <row r="4093" ht="12.75">
      <c r="A4093" s="130"/>
    </row>
    <row r="4094" ht="12.75">
      <c r="A4094" s="130"/>
    </row>
    <row r="4095" ht="12.75">
      <c r="A4095" s="130"/>
    </row>
    <row r="4096" ht="12.75">
      <c r="A4096" s="130"/>
    </row>
    <row r="4097" ht="12.75">
      <c r="A4097" s="130"/>
    </row>
    <row r="4098" ht="12.75">
      <c r="A4098" s="130"/>
    </row>
    <row r="4099" ht="12.75">
      <c r="A4099" s="130"/>
    </row>
    <row r="4100" ht="12.75">
      <c r="A4100" s="130"/>
    </row>
    <row r="4101" ht="12.75">
      <c r="A4101" s="130"/>
    </row>
    <row r="4102" ht="12.75">
      <c r="A4102" s="130"/>
    </row>
    <row r="4103" ht="12.75">
      <c r="A4103" s="130"/>
    </row>
    <row r="4104" ht="12.75">
      <c r="A4104" s="130"/>
    </row>
    <row r="4105" ht="12.75">
      <c r="A4105" s="130"/>
    </row>
    <row r="4106" ht="12.75">
      <c r="A4106" s="130"/>
    </row>
    <row r="4107" ht="12.75">
      <c r="A4107" s="130"/>
    </row>
    <row r="4108" ht="12.75">
      <c r="A4108" s="130"/>
    </row>
    <row r="4109" ht="12.75">
      <c r="A4109" s="130"/>
    </row>
    <row r="4110" ht="12.75">
      <c r="A4110" s="130"/>
    </row>
    <row r="4111" ht="12.75">
      <c r="A4111" s="130"/>
    </row>
    <row r="4112" ht="12.75">
      <c r="A4112" s="130"/>
    </row>
    <row r="4113" ht="12.75">
      <c r="A4113" s="130"/>
    </row>
    <row r="4114" ht="12.75">
      <c r="A4114" s="130"/>
    </row>
    <row r="4115" ht="12.75">
      <c r="A4115" s="130"/>
    </row>
    <row r="4116" ht="12.75">
      <c r="A4116" s="130"/>
    </row>
    <row r="4117" ht="12.75">
      <c r="A4117" s="130"/>
    </row>
    <row r="4118" ht="12.75">
      <c r="A4118" s="130"/>
    </row>
    <row r="4119" ht="12.75">
      <c r="A4119" s="130"/>
    </row>
    <row r="4120" ht="12.75">
      <c r="A4120" s="130"/>
    </row>
    <row r="4121" ht="12.75">
      <c r="A4121" s="130"/>
    </row>
    <row r="4122" ht="12.75">
      <c r="A4122" s="130"/>
    </row>
    <row r="4123" ht="12.75">
      <c r="A4123" s="130"/>
    </row>
    <row r="4124" ht="12.75">
      <c r="A4124" s="130"/>
    </row>
    <row r="4125" ht="12.75">
      <c r="A4125" s="130"/>
    </row>
    <row r="4126" ht="12.75">
      <c r="A4126" s="130"/>
    </row>
    <row r="4127" ht="12.75">
      <c r="A4127" s="130"/>
    </row>
    <row r="4128" ht="12.75">
      <c r="A4128" s="130"/>
    </row>
    <row r="4129" ht="12.75">
      <c r="A4129" s="130"/>
    </row>
    <row r="4130" ht="12.75">
      <c r="A4130" s="130"/>
    </row>
    <row r="4131" ht="12.75">
      <c r="A4131" s="130"/>
    </row>
    <row r="4132" ht="12.75">
      <c r="A4132" s="130"/>
    </row>
    <row r="4133" ht="12.75">
      <c r="A4133" s="130"/>
    </row>
    <row r="4134" ht="12.75">
      <c r="A4134" s="130"/>
    </row>
    <row r="4135" ht="12.75">
      <c r="A4135" s="130"/>
    </row>
    <row r="4136" ht="12.75">
      <c r="A4136" s="130"/>
    </row>
    <row r="4137" ht="12.75">
      <c r="A4137" s="130"/>
    </row>
    <row r="4138" ht="12.75">
      <c r="A4138" s="130"/>
    </row>
    <row r="4139" ht="12.75">
      <c r="A4139" s="130"/>
    </row>
    <row r="4140" ht="12.75">
      <c r="A4140" s="130"/>
    </row>
    <row r="4141" ht="12.75">
      <c r="A4141" s="130"/>
    </row>
    <row r="4142" ht="12.75">
      <c r="A4142" s="130"/>
    </row>
    <row r="4143" ht="12.75">
      <c r="A4143" s="130"/>
    </row>
    <row r="4144" ht="12.75">
      <c r="A4144" s="130"/>
    </row>
    <row r="4145" ht="12.75">
      <c r="A4145" s="130"/>
    </row>
    <row r="4146" ht="12.75">
      <c r="A4146" s="130"/>
    </row>
    <row r="4147" ht="12.75">
      <c r="A4147" s="130"/>
    </row>
    <row r="4148" ht="12.75">
      <c r="A4148" s="130"/>
    </row>
    <row r="4149" ht="12.75">
      <c r="A4149" s="130"/>
    </row>
    <row r="4150" ht="12.75">
      <c r="A4150" s="130"/>
    </row>
    <row r="4151" ht="12.75">
      <c r="A4151" s="130"/>
    </row>
    <row r="4152" ht="12.75">
      <c r="A4152" s="130"/>
    </row>
    <row r="4153" ht="12.75">
      <c r="A4153" s="130"/>
    </row>
    <row r="4154" ht="12.75">
      <c r="A4154" s="130"/>
    </row>
    <row r="4155" ht="12.75">
      <c r="A4155" s="130"/>
    </row>
    <row r="4156" ht="12.75">
      <c r="A4156" s="130"/>
    </row>
    <row r="4157" ht="12.75">
      <c r="A4157" s="130"/>
    </row>
    <row r="4158" ht="12.75">
      <c r="A4158" s="130"/>
    </row>
    <row r="4159" ht="12.75">
      <c r="A4159" s="130"/>
    </row>
    <row r="4160" ht="12.75">
      <c r="A4160" s="130"/>
    </row>
    <row r="4161" ht="12.75">
      <c r="A4161" s="130"/>
    </row>
    <row r="4162" ht="12.75">
      <c r="A4162" s="130"/>
    </row>
    <row r="4163" ht="12.75">
      <c r="A4163" s="130"/>
    </row>
    <row r="4164" ht="12.75">
      <c r="A4164" s="130"/>
    </row>
    <row r="4165" ht="12.75">
      <c r="A4165" s="130"/>
    </row>
    <row r="4166" ht="12.75">
      <c r="A4166" s="130"/>
    </row>
    <row r="4167" ht="12.75">
      <c r="A4167" s="130"/>
    </row>
    <row r="4168" ht="12.75">
      <c r="A4168" s="130"/>
    </row>
    <row r="4169" ht="12.75">
      <c r="A4169" s="130"/>
    </row>
    <row r="4170" ht="12.75">
      <c r="A4170" s="130"/>
    </row>
    <row r="4171" ht="12.75">
      <c r="A4171" s="130"/>
    </row>
    <row r="4172" ht="12.75">
      <c r="A4172" s="130"/>
    </row>
    <row r="4173" ht="12.75">
      <c r="A4173" s="130"/>
    </row>
    <row r="4174" ht="12.75">
      <c r="A4174" s="130"/>
    </row>
    <row r="4175" ht="12.75">
      <c r="A4175" s="130"/>
    </row>
    <row r="4176" ht="12.75">
      <c r="A4176" s="130"/>
    </row>
    <row r="4177" ht="12.75">
      <c r="A4177" s="130"/>
    </row>
    <row r="4178" ht="12.75">
      <c r="A4178" s="130"/>
    </row>
    <row r="4179" ht="12.75">
      <c r="A4179" s="130"/>
    </row>
    <row r="4180" ht="12.75">
      <c r="A4180" s="130"/>
    </row>
    <row r="4181" ht="12.75">
      <c r="A4181" s="130"/>
    </row>
    <row r="4182" ht="12.75">
      <c r="A4182" s="130"/>
    </row>
    <row r="4183" ht="12.75">
      <c r="A4183" s="130"/>
    </row>
    <row r="4184" ht="12.75">
      <c r="A4184" s="130"/>
    </row>
    <row r="4185" ht="12.75">
      <c r="A4185" s="130"/>
    </row>
    <row r="4186" ht="12.75">
      <c r="A4186" s="130"/>
    </row>
    <row r="4187" ht="12.75">
      <c r="A4187" s="130"/>
    </row>
    <row r="4188" ht="12.75">
      <c r="A4188" s="130"/>
    </row>
    <row r="4189" ht="12.75">
      <c r="A4189" s="130"/>
    </row>
    <row r="4190" ht="12.75">
      <c r="A4190" s="130"/>
    </row>
    <row r="4191" ht="12.75">
      <c r="A4191" s="130"/>
    </row>
    <row r="4192" ht="12.75">
      <c r="A4192" s="130"/>
    </row>
    <row r="4193" ht="12.75">
      <c r="A4193" s="130"/>
    </row>
    <row r="4194" ht="12.75">
      <c r="A4194" s="130"/>
    </row>
    <row r="4195" ht="12.75">
      <c r="A4195" s="130"/>
    </row>
    <row r="4196" ht="12.75">
      <c r="A4196" s="130"/>
    </row>
    <row r="4197" ht="12.75">
      <c r="A4197" s="130"/>
    </row>
    <row r="4198" ht="12.75">
      <c r="A4198" s="130"/>
    </row>
    <row r="4199" ht="12.75">
      <c r="A4199" s="130"/>
    </row>
    <row r="4200" ht="12.75">
      <c r="A4200" s="130"/>
    </row>
    <row r="4201" ht="12.75">
      <c r="A4201" s="130"/>
    </row>
    <row r="4202" ht="12.75">
      <c r="A4202" s="130"/>
    </row>
    <row r="4203" ht="12.75">
      <c r="A4203" s="130"/>
    </row>
    <row r="4204" ht="12.75">
      <c r="A4204" s="130"/>
    </row>
    <row r="4205" ht="12.75">
      <c r="A4205" s="130"/>
    </row>
    <row r="4206" ht="12.75">
      <c r="A4206" s="130"/>
    </row>
    <row r="4207" ht="12.75">
      <c r="A4207" s="130"/>
    </row>
    <row r="4208" ht="12.75">
      <c r="A4208" s="130"/>
    </row>
    <row r="4209" ht="12.75">
      <c r="A4209" s="130"/>
    </row>
    <row r="4210" ht="12.75">
      <c r="A4210" s="130"/>
    </row>
    <row r="4211" ht="12.75">
      <c r="A4211" s="130"/>
    </row>
    <row r="4212" ht="12.75">
      <c r="A4212" s="130"/>
    </row>
    <row r="4213" ht="12.75">
      <c r="A4213" s="130"/>
    </row>
    <row r="4214" ht="12.75">
      <c r="A4214" s="130"/>
    </row>
    <row r="4215" ht="12.75">
      <c r="A4215" s="130"/>
    </row>
    <row r="4216" ht="12.75">
      <c r="A4216" s="130"/>
    </row>
    <row r="4217" ht="12.75">
      <c r="A4217" s="130"/>
    </row>
    <row r="4218" ht="12.75">
      <c r="A4218" s="130"/>
    </row>
    <row r="4219" ht="12.75">
      <c r="A4219" s="130"/>
    </row>
    <row r="4220" ht="12.75">
      <c r="A4220" s="130"/>
    </row>
    <row r="4221" ht="12.75">
      <c r="A4221" s="130"/>
    </row>
    <row r="4222" ht="12.75">
      <c r="A4222" s="130"/>
    </row>
    <row r="4223" ht="12.75">
      <c r="A4223" s="130"/>
    </row>
    <row r="4224" ht="12.75">
      <c r="A4224" s="130"/>
    </row>
    <row r="4225" ht="12.75">
      <c r="A4225" s="130"/>
    </row>
    <row r="4226" ht="12.75">
      <c r="A4226" s="130"/>
    </row>
    <row r="4227" ht="12.75">
      <c r="A4227" s="130"/>
    </row>
    <row r="4228" ht="12.75">
      <c r="A4228" s="130"/>
    </row>
    <row r="4229" ht="12.75">
      <c r="A4229" s="130"/>
    </row>
    <row r="4230" ht="12.75">
      <c r="A4230" s="130"/>
    </row>
    <row r="4231" ht="12.75">
      <c r="A4231" s="130"/>
    </row>
    <row r="4232" ht="12.75">
      <c r="A4232" s="130"/>
    </row>
    <row r="4233" ht="12.75">
      <c r="A4233" s="130"/>
    </row>
    <row r="4234" ht="12.75">
      <c r="A4234" s="130"/>
    </row>
    <row r="4235" ht="12.75">
      <c r="A4235" s="130"/>
    </row>
    <row r="4236" ht="12.75">
      <c r="A4236" s="130"/>
    </row>
    <row r="4237" ht="12.75">
      <c r="A4237" s="130"/>
    </row>
    <row r="4238" ht="12.75">
      <c r="A4238" s="130"/>
    </row>
    <row r="4239" ht="12.75">
      <c r="A4239" s="130"/>
    </row>
    <row r="4240" ht="12.75">
      <c r="A4240" s="130"/>
    </row>
    <row r="4241" ht="12.75">
      <c r="A4241" s="130"/>
    </row>
    <row r="4242" ht="12.75">
      <c r="A4242" s="130"/>
    </row>
    <row r="4243" ht="12.75">
      <c r="A4243" s="130"/>
    </row>
    <row r="4244" ht="12.75">
      <c r="A4244" s="130"/>
    </row>
    <row r="4245" ht="12.75">
      <c r="A4245" s="130"/>
    </row>
    <row r="4246" ht="12.75">
      <c r="A4246" s="130"/>
    </row>
    <row r="4247" ht="12.75">
      <c r="A4247" s="130"/>
    </row>
    <row r="4248" ht="12.75">
      <c r="A4248" s="130"/>
    </row>
    <row r="4249" ht="12.75">
      <c r="A4249" s="130"/>
    </row>
    <row r="4250" ht="12.75">
      <c r="A4250" s="130"/>
    </row>
    <row r="4251" ht="12.75">
      <c r="A4251" s="130"/>
    </row>
    <row r="4252" ht="12.75">
      <c r="A4252" s="130"/>
    </row>
    <row r="4253" ht="12.75">
      <c r="A4253" s="130"/>
    </row>
    <row r="4254" ht="12.75">
      <c r="A4254" s="130"/>
    </row>
    <row r="4255" ht="12.75">
      <c r="A4255" s="130"/>
    </row>
    <row r="4256" ht="12.75">
      <c r="A4256" s="130"/>
    </row>
    <row r="4257" ht="12.75">
      <c r="A4257" s="130"/>
    </row>
    <row r="4258" ht="12.75">
      <c r="A4258" s="130"/>
    </row>
    <row r="4259" ht="12.75">
      <c r="A4259" s="130"/>
    </row>
    <row r="4260" ht="12.75">
      <c r="A4260" s="130"/>
    </row>
    <row r="4261" ht="12.75">
      <c r="A4261" s="130"/>
    </row>
    <row r="4262" ht="12.75">
      <c r="A4262" s="130"/>
    </row>
    <row r="4263" ht="12.75">
      <c r="A4263" s="130"/>
    </row>
    <row r="4264" ht="12.75">
      <c r="A4264" s="130"/>
    </row>
    <row r="4265" ht="12.75">
      <c r="A4265" s="130"/>
    </row>
    <row r="4266" ht="12.75">
      <c r="A4266" s="130"/>
    </row>
    <row r="4267" ht="12.75">
      <c r="A4267" s="130"/>
    </row>
    <row r="4268" ht="12.75">
      <c r="A4268" s="130"/>
    </row>
    <row r="4269" ht="12.75">
      <c r="A4269" s="130"/>
    </row>
    <row r="4270" ht="12.75">
      <c r="A4270" s="130"/>
    </row>
    <row r="4271" ht="12.75">
      <c r="A4271" s="130"/>
    </row>
    <row r="4272" ht="12.75">
      <c r="A4272" s="130"/>
    </row>
    <row r="4273" ht="12.75">
      <c r="A4273" s="130"/>
    </row>
    <row r="4274" ht="12.75">
      <c r="A4274" s="130"/>
    </row>
    <row r="4275" ht="12.75">
      <c r="A4275" s="130"/>
    </row>
    <row r="4276" ht="12.75">
      <c r="A4276" s="130"/>
    </row>
    <row r="4277" ht="12.75">
      <c r="A4277" s="130"/>
    </row>
    <row r="4278" ht="12.75">
      <c r="A4278" s="130"/>
    </row>
    <row r="4279" ht="12.75">
      <c r="A4279" s="130"/>
    </row>
    <row r="4280" ht="12.75">
      <c r="A4280" s="130"/>
    </row>
    <row r="4281" ht="12.75">
      <c r="A4281" s="130"/>
    </row>
    <row r="4282" ht="12.75">
      <c r="A4282" s="130"/>
    </row>
    <row r="4283" ht="12.75">
      <c r="A4283" s="130"/>
    </row>
    <row r="4284" ht="12.75">
      <c r="A4284" s="130"/>
    </row>
    <row r="4285" ht="12.75">
      <c r="A4285" s="130"/>
    </row>
    <row r="4286" ht="12.75">
      <c r="A4286" s="130"/>
    </row>
    <row r="4287" ht="12.75">
      <c r="A4287" s="130"/>
    </row>
    <row r="4288" ht="12.75">
      <c r="A4288" s="130"/>
    </row>
    <row r="4289" ht="12.75">
      <c r="A4289" s="130"/>
    </row>
    <row r="4290" ht="12.75">
      <c r="A4290" s="130"/>
    </row>
    <row r="4291" ht="12.75">
      <c r="A4291" s="130"/>
    </row>
    <row r="4292" ht="12.75">
      <c r="A4292" s="130"/>
    </row>
    <row r="4293" ht="12.75">
      <c r="A4293" s="130"/>
    </row>
    <row r="4294" ht="12.75">
      <c r="A4294" s="130"/>
    </row>
    <row r="4295" ht="12.75">
      <c r="A4295" s="130"/>
    </row>
    <row r="4296" ht="12.75">
      <c r="A4296" s="130"/>
    </row>
    <row r="4297" ht="12.75">
      <c r="A4297" s="130"/>
    </row>
    <row r="4298" ht="12.75">
      <c r="A4298" s="130"/>
    </row>
    <row r="4299" ht="12.75">
      <c r="A4299" s="130"/>
    </row>
    <row r="4300" ht="12.75">
      <c r="A4300" s="130"/>
    </row>
    <row r="4301" ht="12.75">
      <c r="A4301" s="130"/>
    </row>
    <row r="4302" ht="12.75">
      <c r="A4302" s="130"/>
    </row>
    <row r="4303" ht="12.75">
      <c r="A4303" s="130"/>
    </row>
    <row r="4304" ht="12.75">
      <c r="A4304" s="130"/>
    </row>
    <row r="4305" ht="12.75">
      <c r="A4305" s="130"/>
    </row>
    <row r="4306" ht="12.75">
      <c r="A4306" s="130"/>
    </row>
    <row r="4307" ht="12.75">
      <c r="A4307" s="130"/>
    </row>
    <row r="4308" ht="12.75">
      <c r="A4308" s="130"/>
    </row>
    <row r="4309" ht="12.75">
      <c r="A4309" s="130"/>
    </row>
    <row r="4310" ht="12.75">
      <c r="A4310" s="130"/>
    </row>
    <row r="4311" ht="12.75">
      <c r="A4311" s="130"/>
    </row>
    <row r="4312" ht="12.75">
      <c r="A4312" s="130"/>
    </row>
    <row r="4313" ht="12.75">
      <c r="A4313" s="130"/>
    </row>
    <row r="4314" ht="12.75">
      <c r="A4314" s="130"/>
    </row>
    <row r="4315" ht="12.75">
      <c r="A4315" s="130"/>
    </row>
    <row r="4316" ht="12.75">
      <c r="A4316" s="130"/>
    </row>
    <row r="4317" ht="12.75">
      <c r="A4317" s="130"/>
    </row>
    <row r="4318" ht="12.75">
      <c r="A4318" s="130"/>
    </row>
    <row r="4319" ht="12.75">
      <c r="A4319" s="130"/>
    </row>
    <row r="4320" ht="12.75">
      <c r="A4320" s="130"/>
    </row>
    <row r="4321" ht="12.75">
      <c r="A4321" s="130"/>
    </row>
    <row r="4322" ht="12.75">
      <c r="A4322" s="130"/>
    </row>
    <row r="4323" ht="12.75">
      <c r="A4323" s="130"/>
    </row>
    <row r="4324" ht="12.75">
      <c r="A4324" s="130"/>
    </row>
    <row r="4325" ht="12.75">
      <c r="A4325" s="130"/>
    </row>
    <row r="4326" ht="12.75">
      <c r="A4326" s="130"/>
    </row>
    <row r="4327" ht="12.75">
      <c r="A4327" s="130"/>
    </row>
    <row r="4328" ht="12.75">
      <c r="A4328" s="130"/>
    </row>
    <row r="4329" ht="12.75">
      <c r="A4329" s="130"/>
    </row>
    <row r="4330" ht="12.75">
      <c r="A4330" s="130"/>
    </row>
    <row r="4331" ht="12.75">
      <c r="A4331" s="130"/>
    </row>
    <row r="4332" ht="12.75">
      <c r="A4332" s="130"/>
    </row>
    <row r="4333" ht="12.75">
      <c r="A4333" s="130"/>
    </row>
    <row r="4334" ht="12.75">
      <c r="A4334" s="130"/>
    </row>
    <row r="4335" ht="12.75">
      <c r="A4335" s="130"/>
    </row>
    <row r="4336" ht="12.75">
      <c r="A4336" s="130"/>
    </row>
    <row r="4337" ht="12.75">
      <c r="A4337" s="130"/>
    </row>
    <row r="4338" ht="12.75">
      <c r="A4338" s="130"/>
    </row>
    <row r="4339" ht="12.75">
      <c r="A4339" s="130"/>
    </row>
    <row r="4340" ht="12.75">
      <c r="A4340" s="130"/>
    </row>
    <row r="4341" ht="12.75">
      <c r="A4341" s="130"/>
    </row>
    <row r="4342" ht="12.75">
      <c r="A4342" s="130"/>
    </row>
    <row r="4343" ht="12.75">
      <c r="A4343" s="130"/>
    </row>
    <row r="4344" ht="12.75">
      <c r="A4344" s="130"/>
    </row>
    <row r="4345" ht="12.75">
      <c r="A4345" s="130"/>
    </row>
    <row r="4346" ht="12.75">
      <c r="A4346" s="130"/>
    </row>
    <row r="4347" ht="12.75">
      <c r="A4347" s="130"/>
    </row>
    <row r="4348" ht="12.75">
      <c r="A4348" s="130"/>
    </row>
    <row r="4349" ht="12.75">
      <c r="A4349" s="130"/>
    </row>
    <row r="4350" ht="12.75">
      <c r="A4350" s="130"/>
    </row>
    <row r="4351" ht="12.75">
      <c r="A4351" s="130"/>
    </row>
    <row r="4352" ht="12.75">
      <c r="A4352" s="130"/>
    </row>
    <row r="4353" ht="12.75">
      <c r="A4353" s="130"/>
    </row>
    <row r="4354" ht="12.75">
      <c r="A4354" s="130"/>
    </row>
    <row r="4355" ht="12.75">
      <c r="A4355" s="130"/>
    </row>
    <row r="4356" ht="12.75">
      <c r="A4356" s="130"/>
    </row>
    <row r="4357" ht="12.75">
      <c r="A4357" s="130"/>
    </row>
    <row r="4358" ht="12.75">
      <c r="A4358" s="130"/>
    </row>
    <row r="4359" ht="12.75">
      <c r="A4359" s="130"/>
    </row>
    <row r="4360" ht="12.75">
      <c r="A4360" s="130"/>
    </row>
    <row r="4361" ht="12.75">
      <c r="A4361" s="130"/>
    </row>
    <row r="4362" ht="12.75">
      <c r="A4362" s="130"/>
    </row>
    <row r="4363" ht="12.75">
      <c r="A4363" s="130"/>
    </row>
    <row r="4364" ht="12.75">
      <c r="A4364" s="130"/>
    </row>
    <row r="4365" ht="12.75">
      <c r="A4365" s="130"/>
    </row>
    <row r="4366" ht="12.75">
      <c r="A4366" s="130"/>
    </row>
    <row r="4367" ht="12.75">
      <c r="A4367" s="130"/>
    </row>
    <row r="4368" ht="12.75">
      <c r="A4368" s="130"/>
    </row>
    <row r="4369" ht="12.75">
      <c r="A4369" s="130"/>
    </row>
    <row r="4370" ht="12.75">
      <c r="A4370" s="130"/>
    </row>
    <row r="4371" ht="12.75">
      <c r="A4371" s="130"/>
    </row>
    <row r="4372" ht="12.75">
      <c r="A4372" s="130"/>
    </row>
    <row r="4373" ht="12.75">
      <c r="A4373" s="130"/>
    </row>
    <row r="4374" ht="12.75">
      <c r="A4374" s="130"/>
    </row>
    <row r="4375" ht="12.75">
      <c r="A4375" s="130"/>
    </row>
    <row r="4376" ht="12.75">
      <c r="A4376" s="130"/>
    </row>
    <row r="4377" ht="12.75">
      <c r="A4377" s="130"/>
    </row>
    <row r="4378" ht="12.75">
      <c r="A4378" s="130"/>
    </row>
    <row r="4379" ht="12.75">
      <c r="A4379" s="130"/>
    </row>
    <row r="4380" ht="12.75">
      <c r="A4380" s="130"/>
    </row>
    <row r="4381" ht="12.75">
      <c r="A4381" s="130"/>
    </row>
    <row r="4382" ht="12.75">
      <c r="A4382" s="130"/>
    </row>
    <row r="4383" ht="12.75">
      <c r="A4383" s="130"/>
    </row>
    <row r="4384" ht="12.75">
      <c r="A4384" s="130"/>
    </row>
    <row r="4385" ht="12.75">
      <c r="A4385" s="130"/>
    </row>
    <row r="4386" ht="12.75">
      <c r="A4386" s="130"/>
    </row>
    <row r="4387" ht="12.75">
      <c r="A4387" s="130"/>
    </row>
    <row r="4388" ht="12.75">
      <c r="A4388" s="130"/>
    </row>
    <row r="4389" ht="12.75">
      <c r="A4389" s="130"/>
    </row>
    <row r="4390" ht="12.75">
      <c r="A4390" s="130"/>
    </row>
    <row r="4391" ht="12.75">
      <c r="A4391" s="130"/>
    </row>
    <row r="4392" ht="12.75">
      <c r="A4392" s="130"/>
    </row>
    <row r="4393" ht="12.75">
      <c r="A4393" s="130"/>
    </row>
    <row r="4394" ht="12.75">
      <c r="A4394" s="130"/>
    </row>
    <row r="4395" ht="12.75">
      <c r="A4395" s="130"/>
    </row>
    <row r="4396" ht="12.75">
      <c r="A4396" s="130"/>
    </row>
    <row r="4397" ht="12.75">
      <c r="A4397" s="130"/>
    </row>
    <row r="4398" ht="12.75">
      <c r="A4398" s="130"/>
    </row>
    <row r="4399" ht="12.75">
      <c r="A4399" s="130"/>
    </row>
    <row r="4400" ht="12.75">
      <c r="A4400" s="130"/>
    </row>
    <row r="4401" ht="12.75">
      <c r="A4401" s="130"/>
    </row>
    <row r="4402" ht="12.75">
      <c r="A4402" s="130"/>
    </row>
    <row r="4403" ht="12.75">
      <c r="A4403" s="130"/>
    </row>
    <row r="4404" ht="12.75">
      <c r="A4404" s="130"/>
    </row>
    <row r="4405" ht="12.75">
      <c r="A4405" s="130"/>
    </row>
    <row r="4406" ht="12.75">
      <c r="A4406" s="130"/>
    </row>
    <row r="4407" ht="12.75">
      <c r="A4407" s="130"/>
    </row>
    <row r="4408" ht="12.75">
      <c r="A4408" s="130"/>
    </row>
    <row r="4409" ht="12.75">
      <c r="A4409" s="130"/>
    </row>
    <row r="4410" ht="12.75">
      <c r="A4410" s="130"/>
    </row>
    <row r="4411" ht="12.75">
      <c r="A4411" s="130"/>
    </row>
    <row r="4412" ht="12.75">
      <c r="A4412" s="130"/>
    </row>
    <row r="4413" ht="12.75">
      <c r="A4413" s="130"/>
    </row>
    <row r="4414" ht="12.75">
      <c r="A4414" s="130"/>
    </row>
    <row r="4415" ht="12.75">
      <c r="A4415" s="130"/>
    </row>
    <row r="4416" ht="12.75">
      <c r="A4416" s="130"/>
    </row>
    <row r="4417" ht="12.75">
      <c r="A4417" s="130"/>
    </row>
    <row r="4418" ht="12.75">
      <c r="A4418" s="130"/>
    </row>
    <row r="4419" ht="12.75">
      <c r="A4419" s="130"/>
    </row>
    <row r="4420" ht="12.75">
      <c r="A4420" s="130"/>
    </row>
    <row r="4421" ht="12.75">
      <c r="A4421" s="130"/>
    </row>
    <row r="4422" ht="12.75">
      <c r="A4422" s="130"/>
    </row>
    <row r="4423" ht="12.75">
      <c r="A4423" s="130"/>
    </row>
    <row r="4424" ht="12.75">
      <c r="A4424" s="130"/>
    </row>
    <row r="4425" ht="12.75">
      <c r="A4425" s="130"/>
    </row>
    <row r="4426" ht="12.75">
      <c r="A4426" s="130"/>
    </row>
    <row r="4427" ht="12.75">
      <c r="A4427" s="130"/>
    </row>
    <row r="4428" ht="12.75">
      <c r="A4428" s="130"/>
    </row>
    <row r="4429" ht="12.75">
      <c r="A4429" s="130"/>
    </row>
    <row r="4430" ht="12.75">
      <c r="A4430" s="130"/>
    </row>
    <row r="4431" ht="12.75">
      <c r="A4431" s="130"/>
    </row>
    <row r="4432" ht="12.75">
      <c r="A4432" s="130"/>
    </row>
    <row r="4433" ht="12.75">
      <c r="A4433" s="130"/>
    </row>
    <row r="4434" ht="12.75">
      <c r="A4434" s="130"/>
    </row>
    <row r="4435" ht="12.75">
      <c r="A4435" s="130"/>
    </row>
    <row r="4436" ht="12.75">
      <c r="A4436" s="130"/>
    </row>
    <row r="4437" ht="12.75">
      <c r="A4437" s="130"/>
    </row>
    <row r="4438" ht="12.75">
      <c r="A4438" s="130"/>
    </row>
    <row r="4439" ht="12.75">
      <c r="A4439" s="130"/>
    </row>
    <row r="4440" ht="12.75">
      <c r="A4440" s="130"/>
    </row>
    <row r="4441" ht="12.75">
      <c r="A4441" s="130"/>
    </row>
    <row r="4442" ht="12.75">
      <c r="A4442" s="130"/>
    </row>
    <row r="4443" ht="12.75">
      <c r="A4443" s="130"/>
    </row>
    <row r="4444" ht="12.75">
      <c r="A4444" s="130"/>
    </row>
    <row r="4445" ht="12.75">
      <c r="A4445" s="130"/>
    </row>
    <row r="4446" ht="12.75">
      <c r="A4446" s="130"/>
    </row>
    <row r="4447" ht="12.75">
      <c r="A4447" s="130"/>
    </row>
    <row r="4448" ht="12.75">
      <c r="A4448" s="130"/>
    </row>
    <row r="4449" ht="12.75">
      <c r="A4449" s="130"/>
    </row>
    <row r="4450" ht="12.75">
      <c r="A4450" s="130"/>
    </row>
    <row r="4451" ht="12.75">
      <c r="A4451" s="130"/>
    </row>
    <row r="4452" ht="12.75">
      <c r="A4452" s="130"/>
    </row>
    <row r="4453" ht="12.75">
      <c r="A4453" s="130"/>
    </row>
    <row r="4454" ht="12.75">
      <c r="A4454" s="130"/>
    </row>
    <row r="4455" ht="12.75">
      <c r="A4455" s="130"/>
    </row>
    <row r="4456" ht="12.75">
      <c r="A4456" s="130"/>
    </row>
    <row r="4457" ht="12.75">
      <c r="A4457" s="130"/>
    </row>
    <row r="4458" ht="12.75">
      <c r="A4458" s="130"/>
    </row>
    <row r="4459" ht="12.75">
      <c r="A4459" s="130"/>
    </row>
    <row r="4460" ht="12.75">
      <c r="A4460" s="130"/>
    </row>
    <row r="4461" ht="12.75">
      <c r="A4461" s="130"/>
    </row>
    <row r="4462" ht="12.75">
      <c r="A4462" s="130"/>
    </row>
    <row r="4463" ht="12.75">
      <c r="A4463" s="130"/>
    </row>
    <row r="4464" ht="12.75">
      <c r="A4464" s="130"/>
    </row>
    <row r="4465" ht="12.75">
      <c r="A4465" s="130"/>
    </row>
    <row r="4466" ht="12.75">
      <c r="A4466" s="130"/>
    </row>
    <row r="4467" ht="12.75">
      <c r="A4467" s="130"/>
    </row>
    <row r="4468" ht="12.75">
      <c r="A4468" s="130"/>
    </row>
    <row r="4469" ht="12.75">
      <c r="A4469" s="130"/>
    </row>
    <row r="4470" ht="12.75">
      <c r="A4470" s="130"/>
    </row>
    <row r="4471" ht="12.75">
      <c r="A4471" s="130"/>
    </row>
    <row r="4472" ht="12.75">
      <c r="A4472" s="130"/>
    </row>
    <row r="4473" ht="12.75">
      <c r="A4473" s="130"/>
    </row>
    <row r="4474" ht="12.75">
      <c r="A4474" s="130"/>
    </row>
    <row r="4475" ht="12.75">
      <c r="A4475" s="130"/>
    </row>
    <row r="4476" ht="12.75">
      <c r="A4476" s="130"/>
    </row>
    <row r="4477" ht="12.75">
      <c r="A4477" s="130"/>
    </row>
    <row r="4478" ht="12.75">
      <c r="A4478" s="130"/>
    </row>
    <row r="4479" ht="12.75">
      <c r="A4479" s="130"/>
    </row>
    <row r="4480" ht="12.75">
      <c r="A4480" s="130"/>
    </row>
    <row r="4481" ht="12.75">
      <c r="A4481" s="130"/>
    </row>
    <row r="4482" ht="12.75">
      <c r="A4482" s="130"/>
    </row>
    <row r="4483" ht="12.75">
      <c r="A4483" s="130"/>
    </row>
    <row r="4484" ht="12.75">
      <c r="A4484" s="130"/>
    </row>
    <row r="4485" ht="12.75">
      <c r="A4485" s="130"/>
    </row>
    <row r="4486" ht="12.75">
      <c r="A4486" s="130"/>
    </row>
    <row r="4487" ht="12.75">
      <c r="A4487" s="130"/>
    </row>
    <row r="4488" ht="12.75">
      <c r="A4488" s="130"/>
    </row>
    <row r="4489" ht="12.75">
      <c r="A4489" s="130"/>
    </row>
    <row r="4490" ht="12.75">
      <c r="A4490" s="130"/>
    </row>
    <row r="4491" ht="12.75">
      <c r="A4491" s="130"/>
    </row>
    <row r="4492" ht="12.75">
      <c r="A4492" s="130"/>
    </row>
    <row r="4493" ht="12.75">
      <c r="A4493" s="130"/>
    </row>
    <row r="4494" ht="12.75">
      <c r="A4494" s="130"/>
    </row>
    <row r="4495" ht="12.75">
      <c r="A4495" s="130"/>
    </row>
    <row r="4496" ht="12.75">
      <c r="A4496" s="130"/>
    </row>
    <row r="4497" ht="12.75">
      <c r="A4497" s="130"/>
    </row>
    <row r="4498" ht="12.75">
      <c r="A4498" s="130"/>
    </row>
    <row r="4499" ht="12.75">
      <c r="A4499" s="130"/>
    </row>
    <row r="4500" ht="12.75">
      <c r="A4500" s="130"/>
    </row>
    <row r="4501" ht="12.75">
      <c r="A4501" s="130"/>
    </row>
    <row r="4502" ht="12.75">
      <c r="A4502" s="130"/>
    </row>
    <row r="4503" ht="12.75">
      <c r="A4503" s="130"/>
    </row>
    <row r="4504" ht="12.75">
      <c r="A4504" s="130"/>
    </row>
    <row r="4505" ht="12.75">
      <c r="A4505" s="130"/>
    </row>
    <row r="4506" ht="12.75">
      <c r="A4506" s="130"/>
    </row>
    <row r="4507" ht="12.75">
      <c r="A4507" s="130"/>
    </row>
    <row r="4508" ht="12.75">
      <c r="A4508" s="130"/>
    </row>
    <row r="4509" ht="12.75">
      <c r="A4509" s="130"/>
    </row>
    <row r="4510" ht="12.75">
      <c r="A4510" s="130"/>
    </row>
    <row r="4511" ht="12.75">
      <c r="A4511" s="130"/>
    </row>
    <row r="4512" ht="12.75">
      <c r="A4512" s="130"/>
    </row>
    <row r="4513" ht="12.75">
      <c r="A4513" s="130"/>
    </row>
    <row r="4514" ht="12.75">
      <c r="A4514" s="130"/>
    </row>
    <row r="4515" ht="12.75">
      <c r="A4515" s="130"/>
    </row>
    <row r="4516" ht="12.75">
      <c r="A4516" s="130"/>
    </row>
    <row r="4517" ht="12.75">
      <c r="A4517" s="130"/>
    </row>
    <row r="4518" ht="12.75">
      <c r="A4518" s="130"/>
    </row>
    <row r="4519" ht="12.75">
      <c r="A4519" s="130"/>
    </row>
    <row r="4520" ht="12.75">
      <c r="A4520" s="130"/>
    </row>
    <row r="4521" ht="12.75">
      <c r="A4521" s="130"/>
    </row>
    <row r="4522" ht="12.75">
      <c r="A4522" s="130"/>
    </row>
    <row r="4523" ht="12.75">
      <c r="A4523" s="130"/>
    </row>
    <row r="4524" ht="12.75">
      <c r="A4524" s="130"/>
    </row>
    <row r="4525" ht="12.75">
      <c r="A4525" s="130"/>
    </row>
    <row r="4526" ht="12.75">
      <c r="A4526" s="130"/>
    </row>
    <row r="4527" ht="12.75">
      <c r="A4527" s="130"/>
    </row>
    <row r="4528" ht="12.75">
      <c r="A4528" s="130"/>
    </row>
    <row r="4529" ht="12.75">
      <c r="A4529" s="130"/>
    </row>
    <row r="4530" ht="12.75">
      <c r="A4530" s="130"/>
    </row>
    <row r="4531" ht="12.75">
      <c r="A4531" s="130"/>
    </row>
    <row r="4532" ht="12.75">
      <c r="A4532" s="130"/>
    </row>
    <row r="4533" ht="12.75">
      <c r="A4533" s="130"/>
    </row>
    <row r="4534" ht="12.75">
      <c r="A4534" s="130"/>
    </row>
    <row r="4535" ht="12.75">
      <c r="A4535" s="130"/>
    </row>
    <row r="4536" ht="12.75">
      <c r="A4536" s="130"/>
    </row>
    <row r="4537" ht="12.75">
      <c r="A4537" s="130"/>
    </row>
    <row r="4538" ht="12.75">
      <c r="A4538" s="130"/>
    </row>
    <row r="4539" ht="12.75">
      <c r="A4539" s="130"/>
    </row>
    <row r="4540" ht="12.75">
      <c r="A4540" s="130"/>
    </row>
    <row r="4541" ht="12.75">
      <c r="A4541" s="130"/>
    </row>
    <row r="4542" ht="12.75">
      <c r="A4542" s="130"/>
    </row>
    <row r="4543" ht="12.75">
      <c r="A4543" s="130"/>
    </row>
    <row r="4544" ht="12.75">
      <c r="A4544" s="130"/>
    </row>
    <row r="4545" ht="12.75">
      <c r="A4545" s="130"/>
    </row>
    <row r="4546" ht="12.75">
      <c r="A4546" s="130"/>
    </row>
    <row r="4547" ht="12.75">
      <c r="A4547" s="130"/>
    </row>
    <row r="4548" ht="12.75">
      <c r="A4548" s="130"/>
    </row>
    <row r="4549" ht="12.75">
      <c r="A4549" s="130"/>
    </row>
    <row r="4550" ht="12.75">
      <c r="A4550" s="130"/>
    </row>
    <row r="4551" ht="12.75">
      <c r="A4551" s="130"/>
    </row>
    <row r="4552" ht="12.75">
      <c r="A4552" s="130"/>
    </row>
    <row r="4553" ht="12.75">
      <c r="A4553" s="130"/>
    </row>
    <row r="4554" ht="12.75">
      <c r="A4554" s="130"/>
    </row>
    <row r="4555" ht="12.75">
      <c r="A4555" s="130"/>
    </row>
    <row r="4556" ht="12.75">
      <c r="A4556" s="130"/>
    </row>
    <row r="4557" ht="12.75">
      <c r="A4557" s="130"/>
    </row>
    <row r="4558" ht="12.75">
      <c r="A4558" s="130"/>
    </row>
    <row r="4559" ht="12.75">
      <c r="A4559" s="130"/>
    </row>
    <row r="4560" ht="12.75">
      <c r="A4560" s="130"/>
    </row>
    <row r="4561" ht="12.75">
      <c r="A4561" s="130"/>
    </row>
    <row r="4562" ht="12.75">
      <c r="A4562" s="130"/>
    </row>
    <row r="4563" ht="12.75">
      <c r="A4563" s="130"/>
    </row>
    <row r="4564" ht="12.75">
      <c r="A4564" s="130"/>
    </row>
    <row r="4565" ht="12.75">
      <c r="A4565" s="130"/>
    </row>
    <row r="4566" ht="12.75">
      <c r="A4566" s="130"/>
    </row>
    <row r="4567" ht="12.75">
      <c r="A4567" s="130"/>
    </row>
    <row r="4568" ht="12.75">
      <c r="A4568" s="130"/>
    </row>
    <row r="4569" ht="12.75">
      <c r="A4569" s="130"/>
    </row>
    <row r="4570" ht="12.75">
      <c r="A4570" s="130"/>
    </row>
    <row r="4571" ht="12.75">
      <c r="A4571" s="130"/>
    </row>
    <row r="4572" ht="12.75">
      <c r="A4572" s="130"/>
    </row>
    <row r="4573" ht="12.75">
      <c r="A4573" s="130"/>
    </row>
    <row r="4574" ht="12.75">
      <c r="A4574" s="130"/>
    </row>
    <row r="4575" ht="12.75">
      <c r="A4575" s="130"/>
    </row>
    <row r="4576" ht="12.75">
      <c r="A4576" s="130"/>
    </row>
    <row r="4577" ht="12.75">
      <c r="A4577" s="130"/>
    </row>
    <row r="4578" ht="12.75">
      <c r="A4578" s="130"/>
    </row>
    <row r="4579" ht="12.75">
      <c r="A4579" s="130"/>
    </row>
    <row r="4580" ht="12.75">
      <c r="A4580" s="130"/>
    </row>
    <row r="4581" ht="12.75">
      <c r="A4581" s="130"/>
    </row>
    <row r="4582" ht="12.75">
      <c r="A4582" s="130"/>
    </row>
    <row r="4583" ht="12.75">
      <c r="A4583" s="130"/>
    </row>
    <row r="4584" ht="12.75">
      <c r="A4584" s="130"/>
    </row>
    <row r="4585" ht="12.75">
      <c r="A4585" s="130"/>
    </row>
    <row r="4586" ht="12.75">
      <c r="A4586" s="130"/>
    </row>
    <row r="4587" ht="12.75">
      <c r="A4587" s="130"/>
    </row>
    <row r="4588" ht="12.75">
      <c r="A4588" s="130"/>
    </row>
    <row r="4589" ht="12.75">
      <c r="A4589" s="130"/>
    </row>
    <row r="4590" ht="12.75">
      <c r="A4590" s="130"/>
    </row>
    <row r="4591" ht="12.75">
      <c r="A4591" s="130"/>
    </row>
    <row r="4592" ht="12.75">
      <c r="A4592" s="130"/>
    </row>
    <row r="4593" ht="12.75">
      <c r="A4593" s="130"/>
    </row>
    <row r="4594" ht="12.75">
      <c r="A4594" s="130"/>
    </row>
    <row r="4595" ht="12.75">
      <c r="A4595" s="130"/>
    </row>
    <row r="4596" ht="12.75">
      <c r="A4596" s="130"/>
    </row>
    <row r="4597" ht="12.75">
      <c r="A4597" s="130"/>
    </row>
    <row r="4598" ht="12.75">
      <c r="A4598" s="130"/>
    </row>
    <row r="4599" ht="12.75">
      <c r="A4599" s="130"/>
    </row>
    <row r="4600" ht="12.75">
      <c r="A4600" s="130"/>
    </row>
    <row r="4601" ht="12.75">
      <c r="A4601" s="130"/>
    </row>
    <row r="4602" ht="12.75">
      <c r="A4602" s="130"/>
    </row>
    <row r="4603" ht="12.75">
      <c r="A4603" s="130"/>
    </row>
    <row r="4604" ht="12.75">
      <c r="A4604" s="130"/>
    </row>
    <row r="4605" ht="12.75">
      <c r="A4605" s="130"/>
    </row>
    <row r="4606" ht="12.75">
      <c r="A4606" s="130"/>
    </row>
    <row r="4607" ht="12.75">
      <c r="A4607" s="130"/>
    </row>
    <row r="4608" ht="12.75">
      <c r="A4608" s="130"/>
    </row>
    <row r="4609" ht="12.75">
      <c r="A4609" s="130"/>
    </row>
    <row r="4610" ht="12.75">
      <c r="A4610" s="130"/>
    </row>
    <row r="4611" ht="12.75">
      <c r="A4611" s="130"/>
    </row>
    <row r="4612" ht="12.75">
      <c r="A4612" s="130"/>
    </row>
    <row r="4613" ht="12.75">
      <c r="A4613" s="130"/>
    </row>
    <row r="4614" ht="12.75">
      <c r="A4614" s="130"/>
    </row>
    <row r="4615" ht="12.75">
      <c r="A4615" s="130"/>
    </row>
    <row r="4616" ht="12.75">
      <c r="A4616" s="130"/>
    </row>
    <row r="4617" ht="12.75">
      <c r="A4617" s="130"/>
    </row>
    <row r="4618" ht="12.75">
      <c r="A4618" s="130"/>
    </row>
    <row r="4619" ht="12.75">
      <c r="A4619" s="130"/>
    </row>
    <row r="4620" ht="12.75">
      <c r="A4620" s="130"/>
    </row>
    <row r="4621" ht="12.75">
      <c r="A4621" s="130"/>
    </row>
    <row r="4622" ht="12.75">
      <c r="A4622" s="130"/>
    </row>
    <row r="4623" ht="12.75">
      <c r="A4623" s="130"/>
    </row>
    <row r="4624" ht="12.75">
      <c r="A4624" s="130"/>
    </row>
    <row r="4625" ht="12.75">
      <c r="A4625" s="130"/>
    </row>
    <row r="4626" ht="12.75">
      <c r="A4626" s="130"/>
    </row>
    <row r="4627" ht="12.75">
      <c r="A4627" s="130"/>
    </row>
    <row r="4628" ht="12.75">
      <c r="A4628" s="130"/>
    </row>
    <row r="4629" ht="12.75">
      <c r="A4629" s="130"/>
    </row>
    <row r="4630" ht="12.75">
      <c r="A4630" s="130"/>
    </row>
    <row r="4631" ht="12.75">
      <c r="A4631" s="130"/>
    </row>
    <row r="4632" ht="12.75">
      <c r="A4632" s="130"/>
    </row>
    <row r="4633" ht="12.75">
      <c r="A4633" s="130"/>
    </row>
    <row r="4634" ht="12.75">
      <c r="A4634" s="130"/>
    </row>
    <row r="4635" ht="12.75">
      <c r="A4635" s="130"/>
    </row>
    <row r="4636" ht="12.75">
      <c r="A4636" s="130"/>
    </row>
    <row r="4637" ht="12.75">
      <c r="A4637" s="130"/>
    </row>
    <row r="4638" ht="12.75">
      <c r="A4638" s="130"/>
    </row>
    <row r="4639" ht="12.75">
      <c r="A4639" s="130"/>
    </row>
    <row r="4640" ht="12.75">
      <c r="A4640" s="130"/>
    </row>
    <row r="4641" ht="12.75">
      <c r="A4641" s="130"/>
    </row>
    <row r="4642" ht="12.75">
      <c r="A4642" s="130"/>
    </row>
    <row r="4643" ht="12.75">
      <c r="A4643" s="130"/>
    </row>
    <row r="4644" ht="12.75">
      <c r="A4644" s="130"/>
    </row>
    <row r="4645" ht="12.75">
      <c r="A4645" s="130"/>
    </row>
    <row r="4646" ht="12.75">
      <c r="A4646" s="130"/>
    </row>
    <row r="4647" ht="12.75">
      <c r="A4647" s="130"/>
    </row>
    <row r="4648" ht="12.75">
      <c r="A4648" s="130"/>
    </row>
    <row r="4649" ht="12.75">
      <c r="A4649" s="130"/>
    </row>
    <row r="4650" ht="12.75">
      <c r="A4650" s="130"/>
    </row>
    <row r="4651" ht="12.75">
      <c r="A4651" s="130"/>
    </row>
    <row r="4652" ht="12.75">
      <c r="A4652" s="130"/>
    </row>
    <row r="4653" ht="12.75">
      <c r="A4653" s="130"/>
    </row>
    <row r="4654" ht="12.75">
      <c r="A4654" s="130"/>
    </row>
    <row r="4655" ht="12.75">
      <c r="A4655" s="130"/>
    </row>
    <row r="4656" ht="12.75">
      <c r="A4656" s="130"/>
    </row>
    <row r="4657" ht="12.75">
      <c r="A4657" s="130"/>
    </row>
    <row r="4658" ht="12.75">
      <c r="A4658" s="130"/>
    </row>
    <row r="4659" ht="12.75">
      <c r="A4659" s="130"/>
    </row>
    <row r="4660" ht="12.75">
      <c r="A4660" s="130"/>
    </row>
    <row r="4661" ht="12.75">
      <c r="A4661" s="130"/>
    </row>
    <row r="4662" ht="12.75">
      <c r="A4662" s="130"/>
    </row>
    <row r="4663" ht="12.75">
      <c r="A4663" s="130"/>
    </row>
    <row r="4664" ht="12.75">
      <c r="A4664" s="130"/>
    </row>
    <row r="4665" ht="12.75">
      <c r="A4665" s="130"/>
    </row>
    <row r="4666" ht="12.75">
      <c r="A4666" s="130"/>
    </row>
    <row r="4667" ht="12.75">
      <c r="A4667" s="130"/>
    </row>
    <row r="4668" ht="12.75">
      <c r="A4668" s="130"/>
    </row>
    <row r="4669" ht="12.75">
      <c r="A4669" s="130"/>
    </row>
    <row r="4670" ht="12.75">
      <c r="A4670" s="130"/>
    </row>
    <row r="4671" ht="12.75">
      <c r="A4671" s="130"/>
    </row>
    <row r="4672" ht="12.75">
      <c r="A4672" s="130"/>
    </row>
    <row r="4673" ht="12.75">
      <c r="A4673" s="130"/>
    </row>
    <row r="4674" ht="12.75">
      <c r="A4674" s="130"/>
    </row>
    <row r="4675" ht="12.75">
      <c r="A4675" s="130"/>
    </row>
    <row r="4676" ht="12.75">
      <c r="A4676" s="130"/>
    </row>
    <row r="4677" ht="12.75">
      <c r="A4677" s="130"/>
    </row>
    <row r="4678" ht="12.75">
      <c r="A4678" s="130"/>
    </row>
    <row r="4679" ht="12.75">
      <c r="A4679" s="130"/>
    </row>
    <row r="4680" ht="12.75">
      <c r="A4680" s="130"/>
    </row>
    <row r="4681" ht="12.75">
      <c r="A4681" s="130"/>
    </row>
    <row r="4682" ht="12.75">
      <c r="A4682" s="130"/>
    </row>
    <row r="4683" ht="12.75">
      <c r="A4683" s="130"/>
    </row>
    <row r="4684" ht="12.75">
      <c r="A4684" s="130"/>
    </row>
    <row r="4685" ht="12.75">
      <c r="A4685" s="130"/>
    </row>
    <row r="4686" ht="12.75">
      <c r="A4686" s="130"/>
    </row>
    <row r="4687" ht="12.75">
      <c r="A4687" s="130"/>
    </row>
    <row r="4688" ht="12.75">
      <c r="A4688" s="130"/>
    </row>
    <row r="4689" ht="12.75">
      <c r="A4689" s="130"/>
    </row>
    <row r="4690" ht="12.75">
      <c r="A4690" s="130"/>
    </row>
    <row r="4691" ht="12.75">
      <c r="A4691" s="130"/>
    </row>
    <row r="4692" ht="12.75">
      <c r="A4692" s="130"/>
    </row>
    <row r="4693" ht="12.75">
      <c r="A4693" s="130"/>
    </row>
    <row r="4694" ht="12.75">
      <c r="A4694" s="130"/>
    </row>
    <row r="4695" ht="12.75">
      <c r="A4695" s="130"/>
    </row>
    <row r="4696" ht="12.75">
      <c r="A4696" s="130"/>
    </row>
    <row r="4697" ht="12.75">
      <c r="A4697" s="130"/>
    </row>
    <row r="4698" ht="12.75">
      <c r="A4698" s="130"/>
    </row>
    <row r="4699" ht="12.75">
      <c r="A4699" s="130"/>
    </row>
    <row r="4700" ht="12.75">
      <c r="A4700" s="130"/>
    </row>
    <row r="4701" ht="12.75">
      <c r="A4701" s="130"/>
    </row>
    <row r="4702" ht="12.75">
      <c r="A4702" s="130"/>
    </row>
    <row r="4703" ht="12.75">
      <c r="A4703" s="130"/>
    </row>
    <row r="4704" ht="12.75">
      <c r="A4704" s="130"/>
    </row>
    <row r="4705" ht="12.75">
      <c r="A4705" s="130"/>
    </row>
    <row r="4706" ht="12.75">
      <c r="A4706" s="130"/>
    </row>
    <row r="4707" ht="12.75">
      <c r="A4707" s="130"/>
    </row>
    <row r="4708" ht="12.75">
      <c r="A4708" s="130"/>
    </row>
    <row r="4709" ht="12.75">
      <c r="A4709" s="130"/>
    </row>
    <row r="4710" ht="12.75">
      <c r="A4710" s="130"/>
    </row>
    <row r="4711" ht="12.75">
      <c r="A4711" s="130"/>
    </row>
    <row r="4712" ht="12.75">
      <c r="A4712" s="130"/>
    </row>
    <row r="4713" ht="12.75">
      <c r="A4713" s="130"/>
    </row>
    <row r="4714" ht="12.75">
      <c r="A4714" s="130"/>
    </row>
    <row r="4715" ht="12.75">
      <c r="A4715" s="130"/>
    </row>
    <row r="4716" ht="12.75">
      <c r="A4716" s="130"/>
    </row>
    <row r="4717" ht="12.75">
      <c r="A4717" s="130"/>
    </row>
    <row r="4718" ht="12.75">
      <c r="A4718" s="130"/>
    </row>
    <row r="4719" ht="12.75">
      <c r="A4719" s="130"/>
    </row>
    <row r="4720" ht="12.75">
      <c r="A4720" s="130"/>
    </row>
    <row r="4721" ht="12.75">
      <c r="A4721" s="130"/>
    </row>
    <row r="4722" ht="12.75">
      <c r="A4722" s="130"/>
    </row>
    <row r="4723" ht="12.75">
      <c r="A4723" s="130"/>
    </row>
    <row r="4724" ht="12.75">
      <c r="A4724" s="130"/>
    </row>
    <row r="4725" ht="12.75">
      <c r="A4725" s="130"/>
    </row>
    <row r="4726" ht="12.75">
      <c r="A4726" s="130"/>
    </row>
    <row r="4727" ht="12.75">
      <c r="A4727" s="130"/>
    </row>
    <row r="4728" ht="12.75">
      <c r="A4728" s="130"/>
    </row>
    <row r="4729" ht="12.75">
      <c r="A4729" s="130"/>
    </row>
    <row r="4730" ht="12.75">
      <c r="A4730" s="130"/>
    </row>
    <row r="4731" ht="12.75">
      <c r="A4731" s="130"/>
    </row>
    <row r="4732" ht="12.75">
      <c r="A4732" s="130"/>
    </row>
    <row r="4733" ht="12.75">
      <c r="A4733" s="130"/>
    </row>
    <row r="4734" ht="12.75">
      <c r="A4734" s="130"/>
    </row>
    <row r="4735" ht="12.75">
      <c r="A4735" s="130"/>
    </row>
    <row r="4736" ht="12.75">
      <c r="A4736" s="130"/>
    </row>
    <row r="4737" ht="12.75">
      <c r="A4737" s="130"/>
    </row>
    <row r="4738" ht="12.75">
      <c r="A4738" s="130"/>
    </row>
    <row r="4739" ht="12.75">
      <c r="A4739" s="130"/>
    </row>
    <row r="4740" ht="12.75">
      <c r="A4740" s="130"/>
    </row>
    <row r="4741" ht="12.75">
      <c r="A4741" s="130"/>
    </row>
    <row r="4742" ht="12.75">
      <c r="A4742" s="130"/>
    </row>
    <row r="4743" ht="12.75">
      <c r="A4743" s="130"/>
    </row>
    <row r="4744" ht="12.75">
      <c r="A4744" s="130"/>
    </row>
    <row r="4745" ht="12.75">
      <c r="A4745" s="130"/>
    </row>
    <row r="4746" ht="12.75">
      <c r="A4746" s="130"/>
    </row>
    <row r="4747" ht="12.75">
      <c r="A4747" s="130"/>
    </row>
    <row r="4748" ht="12.75">
      <c r="A4748" s="130"/>
    </row>
    <row r="4749" ht="12.75">
      <c r="A4749" s="130"/>
    </row>
    <row r="4750" ht="12.75">
      <c r="A4750" s="130"/>
    </row>
    <row r="4751" ht="12.75">
      <c r="A4751" s="130"/>
    </row>
    <row r="4752" ht="12.75">
      <c r="A4752" s="130"/>
    </row>
    <row r="4753" ht="12.75">
      <c r="A4753" s="130"/>
    </row>
    <row r="4754" ht="12.75">
      <c r="A4754" s="130"/>
    </row>
    <row r="4755" ht="12.75">
      <c r="A4755" s="130"/>
    </row>
    <row r="4756" ht="12.75">
      <c r="A4756" s="130"/>
    </row>
    <row r="4757" ht="12.75">
      <c r="A4757" s="130"/>
    </row>
    <row r="4758" ht="12.75">
      <c r="A4758" s="130"/>
    </row>
    <row r="4759" ht="12.75">
      <c r="A4759" s="130"/>
    </row>
    <row r="4760" ht="12.75">
      <c r="A4760" s="130"/>
    </row>
    <row r="4761" ht="12.75">
      <c r="A4761" s="130"/>
    </row>
    <row r="4762" ht="12.75">
      <c r="A4762" s="130"/>
    </row>
    <row r="4763" ht="12.75">
      <c r="A4763" s="130"/>
    </row>
    <row r="4764" ht="12.75">
      <c r="A4764" s="130"/>
    </row>
    <row r="4765" ht="12.75">
      <c r="A4765" s="130"/>
    </row>
    <row r="4766" ht="12.75">
      <c r="A4766" s="130"/>
    </row>
    <row r="4767" ht="12.75">
      <c r="A4767" s="130"/>
    </row>
    <row r="4768" ht="12.75">
      <c r="A4768" s="130"/>
    </row>
    <row r="4769" ht="12.75">
      <c r="A4769" s="130"/>
    </row>
    <row r="4770" ht="12.75">
      <c r="A4770" s="130"/>
    </row>
    <row r="4771" ht="12.75">
      <c r="A4771" s="130"/>
    </row>
    <row r="4772" ht="12.75">
      <c r="A4772" s="130"/>
    </row>
    <row r="4773" ht="12.75">
      <c r="A4773" s="130"/>
    </row>
    <row r="4774" ht="12.75">
      <c r="A4774" s="130"/>
    </row>
    <row r="4775" ht="12.75">
      <c r="A4775" s="130"/>
    </row>
    <row r="4776" ht="12.75">
      <c r="A4776" s="130"/>
    </row>
    <row r="4777" ht="12.75">
      <c r="A4777" s="130"/>
    </row>
    <row r="4778" ht="12.75">
      <c r="A4778" s="130"/>
    </row>
    <row r="4779" ht="12.75">
      <c r="A4779" s="130"/>
    </row>
    <row r="4780" ht="12.75">
      <c r="A4780" s="130"/>
    </row>
    <row r="4781" ht="12.75">
      <c r="A4781" s="130"/>
    </row>
    <row r="4782" ht="12.75">
      <c r="A4782" s="130"/>
    </row>
    <row r="4783" ht="12.75">
      <c r="A4783" s="130"/>
    </row>
    <row r="4784" ht="12.75">
      <c r="A4784" s="130"/>
    </row>
    <row r="4785" ht="12.75">
      <c r="A4785" s="130"/>
    </row>
    <row r="4786" ht="12.75">
      <c r="A4786" s="130"/>
    </row>
    <row r="4787" ht="12.75">
      <c r="A4787" s="130"/>
    </row>
    <row r="4788" ht="12.75">
      <c r="A4788" s="130"/>
    </row>
    <row r="4789" ht="12.75">
      <c r="A4789" s="130"/>
    </row>
    <row r="4790" ht="12.75">
      <c r="A4790" s="130"/>
    </row>
    <row r="4791" ht="12.75">
      <c r="A4791" s="130"/>
    </row>
    <row r="4792" ht="12.75">
      <c r="A4792" s="130"/>
    </row>
    <row r="4793" ht="12.75">
      <c r="A4793" s="130"/>
    </row>
    <row r="4794" ht="12.75">
      <c r="A4794" s="130"/>
    </row>
    <row r="4795" ht="12.75">
      <c r="A4795" s="130"/>
    </row>
    <row r="4796" ht="12.75">
      <c r="A4796" s="130"/>
    </row>
    <row r="4797" ht="12.75">
      <c r="A4797" s="130"/>
    </row>
    <row r="4798" ht="12.75">
      <c r="A4798" s="130"/>
    </row>
    <row r="4799" ht="12.75">
      <c r="A4799" s="130"/>
    </row>
    <row r="4800" ht="12.75">
      <c r="A4800" s="130"/>
    </row>
    <row r="4801" ht="12.75">
      <c r="A4801" s="130"/>
    </row>
    <row r="4802" ht="12.75">
      <c r="A4802" s="130"/>
    </row>
    <row r="4803" ht="12.75">
      <c r="A4803" s="130"/>
    </row>
    <row r="4804" ht="12.75">
      <c r="A4804" s="130"/>
    </row>
    <row r="4805" ht="12.75">
      <c r="A4805" s="130"/>
    </row>
    <row r="4806" ht="12.75">
      <c r="A4806" s="130"/>
    </row>
    <row r="4807" ht="12.75">
      <c r="A4807" s="130"/>
    </row>
    <row r="4808" ht="12.75">
      <c r="A4808" s="130"/>
    </row>
    <row r="4809" ht="12.75">
      <c r="A4809" s="130"/>
    </row>
    <row r="4810" ht="12.75">
      <c r="A4810" s="130"/>
    </row>
    <row r="4811" ht="12.75">
      <c r="A4811" s="130"/>
    </row>
    <row r="4812" ht="12.75">
      <c r="A4812" s="130"/>
    </row>
    <row r="4813" ht="12.75">
      <c r="A4813" s="130"/>
    </row>
    <row r="4814" ht="12.75">
      <c r="A4814" s="130"/>
    </row>
    <row r="4815" ht="12.75">
      <c r="A4815" s="130"/>
    </row>
    <row r="4816" ht="12.75">
      <c r="A4816" s="130"/>
    </row>
    <row r="4817" ht="12.75">
      <c r="A4817" s="130"/>
    </row>
    <row r="4818" ht="12.75">
      <c r="A4818" s="130"/>
    </row>
    <row r="4819" ht="12.75">
      <c r="A4819" s="130"/>
    </row>
    <row r="4820" ht="12.75">
      <c r="A4820" s="130"/>
    </row>
    <row r="4821" ht="12.75">
      <c r="A4821" s="130"/>
    </row>
    <row r="4822" ht="12.75">
      <c r="A4822" s="130"/>
    </row>
    <row r="4823" ht="12.75">
      <c r="A4823" s="130"/>
    </row>
    <row r="4824" ht="12.75">
      <c r="A4824" s="130"/>
    </row>
    <row r="4825" ht="12.75">
      <c r="A4825" s="130"/>
    </row>
    <row r="4826" ht="12.75">
      <c r="A4826" s="130"/>
    </row>
    <row r="4827" ht="12.75">
      <c r="A4827" s="130"/>
    </row>
    <row r="4828" ht="12.75">
      <c r="A4828" s="130"/>
    </row>
    <row r="4829" ht="12.75">
      <c r="A4829" s="130"/>
    </row>
    <row r="4830" ht="12.75">
      <c r="A4830" s="130"/>
    </row>
    <row r="4831" ht="12.75">
      <c r="A4831" s="130"/>
    </row>
    <row r="4832" ht="12.75">
      <c r="A4832" s="130"/>
    </row>
    <row r="4833" ht="12.75">
      <c r="A4833" s="130"/>
    </row>
    <row r="4834" ht="12.75">
      <c r="A4834" s="130"/>
    </row>
    <row r="4835" ht="12.75">
      <c r="A4835" s="130"/>
    </row>
    <row r="4836" ht="12.75">
      <c r="A4836" s="130"/>
    </row>
    <row r="4837" ht="12.75">
      <c r="A4837" s="130"/>
    </row>
    <row r="4838" ht="12.75">
      <c r="A4838" s="130"/>
    </row>
    <row r="4839" ht="12.75">
      <c r="A4839" s="130"/>
    </row>
    <row r="4840" ht="12.75">
      <c r="A4840" s="130"/>
    </row>
    <row r="4841" ht="12.75">
      <c r="A4841" s="130"/>
    </row>
    <row r="4842" ht="12.75">
      <c r="A4842" s="130"/>
    </row>
    <row r="4843" ht="12.75">
      <c r="A4843" s="130"/>
    </row>
    <row r="4844" ht="12.75">
      <c r="A4844" s="130"/>
    </row>
    <row r="4845" ht="12.75">
      <c r="A4845" s="130"/>
    </row>
    <row r="4846" ht="12.75">
      <c r="A4846" s="130"/>
    </row>
    <row r="4847" ht="12.75">
      <c r="A4847" s="130"/>
    </row>
    <row r="4848" ht="12.75">
      <c r="A4848" s="130"/>
    </row>
    <row r="4849" ht="12.75">
      <c r="A4849" s="130"/>
    </row>
    <row r="4850" ht="12.75">
      <c r="A4850" s="130"/>
    </row>
    <row r="4851" ht="12.75">
      <c r="A4851" s="130"/>
    </row>
    <row r="4852" ht="12.75">
      <c r="A4852" s="130"/>
    </row>
    <row r="4853" ht="12.75">
      <c r="A4853" s="130"/>
    </row>
    <row r="4854" ht="12.75">
      <c r="A4854" s="130"/>
    </row>
    <row r="4855" ht="12.75">
      <c r="A4855" s="130"/>
    </row>
    <row r="4856" ht="12.75">
      <c r="A4856" s="130"/>
    </row>
    <row r="4857" ht="12.75">
      <c r="A4857" s="130"/>
    </row>
    <row r="4858" ht="12.75">
      <c r="A4858" s="130"/>
    </row>
    <row r="4859" ht="12.75">
      <c r="A4859" s="130"/>
    </row>
    <row r="4860" ht="12.75">
      <c r="A4860" s="130"/>
    </row>
    <row r="4861" ht="12.75">
      <c r="A4861" s="130"/>
    </row>
    <row r="4862" ht="12.75">
      <c r="A4862" s="130"/>
    </row>
    <row r="4863" ht="12.75">
      <c r="A4863" s="130"/>
    </row>
    <row r="4864" ht="12.75">
      <c r="A4864" s="130"/>
    </row>
    <row r="4865" ht="12.75">
      <c r="A4865" s="130"/>
    </row>
    <row r="4866" ht="12.75">
      <c r="A4866" s="130"/>
    </row>
    <row r="4867" ht="12.75">
      <c r="A4867" s="130"/>
    </row>
    <row r="4868" ht="12.75">
      <c r="A4868" s="130"/>
    </row>
    <row r="4869" ht="12.75">
      <c r="A4869" s="130"/>
    </row>
    <row r="4870" ht="12.75">
      <c r="A4870" s="130"/>
    </row>
    <row r="4871" ht="12.75">
      <c r="A4871" s="130"/>
    </row>
    <row r="4872" ht="12.75">
      <c r="A4872" s="130"/>
    </row>
    <row r="4873" ht="12.75">
      <c r="A4873" s="130"/>
    </row>
    <row r="4874" ht="12.75">
      <c r="A4874" s="130"/>
    </row>
    <row r="4875" ht="12.75">
      <c r="A4875" s="130"/>
    </row>
    <row r="4876" ht="12.75">
      <c r="A4876" s="130"/>
    </row>
    <row r="4877" ht="12.75">
      <c r="A4877" s="130"/>
    </row>
    <row r="4878" ht="12.75">
      <c r="A4878" s="130"/>
    </row>
    <row r="4879" ht="12.75">
      <c r="A4879" s="130"/>
    </row>
    <row r="4880" ht="12.75">
      <c r="A4880" s="130"/>
    </row>
    <row r="4881" ht="12.75">
      <c r="A4881" s="130"/>
    </row>
    <row r="4882" ht="12.75">
      <c r="A4882" s="130"/>
    </row>
    <row r="4883" ht="12.75">
      <c r="A4883" s="130"/>
    </row>
    <row r="4884" ht="12.75">
      <c r="A4884" s="130"/>
    </row>
    <row r="4885" ht="12.75">
      <c r="A4885" s="130"/>
    </row>
    <row r="4886" ht="12.75">
      <c r="A4886" s="130"/>
    </row>
    <row r="4887" ht="12.75">
      <c r="A4887" s="130"/>
    </row>
    <row r="4888" ht="12.75">
      <c r="A4888" s="130"/>
    </row>
    <row r="4889" ht="12.75">
      <c r="A4889" s="130"/>
    </row>
    <row r="4890" ht="12.75">
      <c r="A4890" s="130"/>
    </row>
    <row r="4891" ht="12.75">
      <c r="A4891" s="130"/>
    </row>
    <row r="4892" ht="12.75">
      <c r="A4892" s="130"/>
    </row>
    <row r="4893" ht="12.75">
      <c r="A4893" s="130"/>
    </row>
    <row r="4894" ht="12.75">
      <c r="A4894" s="130"/>
    </row>
    <row r="4895" ht="12.75">
      <c r="A4895" s="130"/>
    </row>
    <row r="4896" ht="12.75">
      <c r="A4896" s="130"/>
    </row>
    <row r="4897" ht="12.75">
      <c r="A4897" s="130"/>
    </row>
    <row r="4898" ht="12.75">
      <c r="A4898" s="130"/>
    </row>
    <row r="4899" ht="12.75">
      <c r="A4899" s="130"/>
    </row>
    <row r="4900" ht="12.75">
      <c r="A4900" s="130"/>
    </row>
    <row r="4901" ht="12.75">
      <c r="A4901" s="130"/>
    </row>
    <row r="4902" ht="12.75">
      <c r="A4902" s="130"/>
    </row>
    <row r="4903" ht="12.75">
      <c r="A4903" s="130"/>
    </row>
    <row r="4904" ht="12.75">
      <c r="A4904" s="130"/>
    </row>
    <row r="4905" ht="12.75">
      <c r="A4905" s="130"/>
    </row>
    <row r="4906" ht="12.75">
      <c r="A4906" s="130"/>
    </row>
    <row r="4907" ht="12.75">
      <c r="A4907" s="130"/>
    </row>
    <row r="4908" ht="12.75">
      <c r="A4908" s="130"/>
    </row>
    <row r="4909" ht="12.75">
      <c r="A4909" s="130"/>
    </row>
    <row r="4910" ht="12.75">
      <c r="A4910" s="130"/>
    </row>
    <row r="4911" ht="12.75">
      <c r="A4911" s="130"/>
    </row>
    <row r="4912" ht="12.75">
      <c r="A4912" s="130"/>
    </row>
    <row r="4913" ht="12.75">
      <c r="A4913" s="130"/>
    </row>
    <row r="4914" ht="12.75">
      <c r="A4914" s="130"/>
    </row>
    <row r="4915" ht="12.75">
      <c r="A4915" s="130"/>
    </row>
    <row r="4916" ht="12.75">
      <c r="A4916" s="130"/>
    </row>
    <row r="4917" ht="12.75">
      <c r="A4917" s="130"/>
    </row>
    <row r="4918" ht="12.75">
      <c r="A4918" s="130"/>
    </row>
    <row r="4919" ht="12.75">
      <c r="A4919" s="130"/>
    </row>
    <row r="4920" ht="12.75">
      <c r="A4920" s="130"/>
    </row>
    <row r="4921" ht="12.75">
      <c r="A4921" s="130"/>
    </row>
    <row r="4922" ht="12.75">
      <c r="A4922" s="130"/>
    </row>
    <row r="4923" ht="12.75">
      <c r="A4923" s="130"/>
    </row>
    <row r="4924" ht="12.75">
      <c r="A4924" s="130"/>
    </row>
    <row r="4925" ht="12.75">
      <c r="A4925" s="130"/>
    </row>
    <row r="4926" ht="12.75">
      <c r="A4926" s="130"/>
    </row>
    <row r="4927" ht="12.75">
      <c r="A4927" s="130"/>
    </row>
    <row r="4928" ht="12.75">
      <c r="A4928" s="130"/>
    </row>
    <row r="4929" ht="12.75">
      <c r="A4929" s="130"/>
    </row>
    <row r="4930" ht="12.75">
      <c r="A4930" s="130"/>
    </row>
    <row r="4931" ht="12.75">
      <c r="A4931" s="130"/>
    </row>
    <row r="4932" ht="12.75">
      <c r="A4932" s="130"/>
    </row>
    <row r="4933" ht="12.75">
      <c r="A4933" s="130"/>
    </row>
    <row r="4934" ht="12.75">
      <c r="A4934" s="130"/>
    </row>
    <row r="4935" ht="12.75">
      <c r="A4935" s="130"/>
    </row>
    <row r="4936" ht="12.75">
      <c r="A4936" s="130"/>
    </row>
    <row r="4937" ht="12.75">
      <c r="A4937" s="130"/>
    </row>
    <row r="4938" ht="12.75">
      <c r="A4938" s="130"/>
    </row>
    <row r="4939" ht="12.75">
      <c r="A4939" s="130"/>
    </row>
    <row r="4940" ht="12.75">
      <c r="A4940" s="130"/>
    </row>
    <row r="4941" ht="12.75">
      <c r="A4941" s="130"/>
    </row>
    <row r="4942" ht="12.75">
      <c r="A4942" s="130"/>
    </row>
    <row r="4943" ht="12.75">
      <c r="A4943" s="130"/>
    </row>
    <row r="4944" ht="12.75">
      <c r="A4944" s="130"/>
    </row>
    <row r="4945" ht="12.75">
      <c r="A4945" s="130"/>
    </row>
    <row r="4946" ht="12.75">
      <c r="A4946" s="130"/>
    </row>
    <row r="4947" ht="12.75">
      <c r="A4947" s="130"/>
    </row>
    <row r="4948" ht="12.75">
      <c r="A4948" s="130"/>
    </row>
    <row r="4949" ht="12.75">
      <c r="A4949" s="130"/>
    </row>
    <row r="4950" ht="12.75">
      <c r="A4950" s="130"/>
    </row>
    <row r="4951" ht="12.75">
      <c r="A4951" s="130"/>
    </row>
    <row r="4952" ht="12.75">
      <c r="A4952" s="130"/>
    </row>
    <row r="4953" ht="12.75">
      <c r="A4953" s="130"/>
    </row>
    <row r="4954" ht="12.75">
      <c r="A4954" s="130"/>
    </row>
    <row r="4955" ht="12.75">
      <c r="A4955" s="130"/>
    </row>
    <row r="4956" ht="12.75">
      <c r="A4956" s="130"/>
    </row>
    <row r="4957" ht="12.75">
      <c r="A4957" s="130"/>
    </row>
    <row r="4958" ht="12.75">
      <c r="A4958" s="130"/>
    </row>
    <row r="4959" ht="12.75">
      <c r="A4959" s="130"/>
    </row>
    <row r="4960" ht="12.75">
      <c r="A4960" s="130"/>
    </row>
    <row r="4961" ht="12.75">
      <c r="A4961" s="130"/>
    </row>
    <row r="4962" ht="12.75">
      <c r="A4962" s="130"/>
    </row>
    <row r="4963" ht="12.75">
      <c r="A4963" s="130"/>
    </row>
    <row r="4964" ht="12.75">
      <c r="A4964" s="130"/>
    </row>
    <row r="4965" ht="12.75">
      <c r="A4965" s="130"/>
    </row>
    <row r="4966" ht="12.75">
      <c r="A4966" s="130"/>
    </row>
    <row r="4967" ht="12.75">
      <c r="A4967" s="130"/>
    </row>
    <row r="4968" ht="12.75">
      <c r="A4968" s="130"/>
    </row>
    <row r="4969" ht="12.75">
      <c r="A4969" s="130"/>
    </row>
    <row r="4970" ht="12.75">
      <c r="A4970" s="130"/>
    </row>
    <row r="4971" ht="12.75">
      <c r="A4971" s="130"/>
    </row>
    <row r="4972" ht="12.75">
      <c r="A4972" s="130"/>
    </row>
    <row r="4973" ht="12.75">
      <c r="A4973" s="130"/>
    </row>
    <row r="4974" ht="12.75">
      <c r="A4974" s="130"/>
    </row>
    <row r="4975" ht="12.75">
      <c r="A4975" s="130"/>
    </row>
    <row r="4976" ht="12.75">
      <c r="A4976" s="130"/>
    </row>
    <row r="4977" ht="12.75">
      <c r="A4977" s="130"/>
    </row>
    <row r="4978" ht="12.75">
      <c r="A4978" s="130"/>
    </row>
    <row r="4979" ht="12.75">
      <c r="A4979" s="130"/>
    </row>
    <row r="4980" ht="12.75">
      <c r="A4980" s="130"/>
    </row>
    <row r="4981" ht="12.75">
      <c r="A4981" s="130"/>
    </row>
    <row r="4982" ht="12.75">
      <c r="A4982" s="130"/>
    </row>
    <row r="4983" ht="12.75">
      <c r="A4983" s="130"/>
    </row>
    <row r="4984" ht="12.75">
      <c r="A4984" s="130"/>
    </row>
    <row r="4985" ht="12.75">
      <c r="A4985" s="130"/>
    </row>
    <row r="4986" ht="12.75">
      <c r="A4986" s="130"/>
    </row>
    <row r="4987" ht="12.75">
      <c r="A4987" s="130"/>
    </row>
    <row r="4988" ht="12.75">
      <c r="A4988" s="130"/>
    </row>
    <row r="4989" ht="12.75">
      <c r="A4989" s="130"/>
    </row>
    <row r="4990" ht="12.75">
      <c r="A4990" s="130"/>
    </row>
    <row r="4991" ht="12.75">
      <c r="A4991" s="130"/>
    </row>
    <row r="4992" ht="12.75">
      <c r="A4992" s="130"/>
    </row>
    <row r="4993" ht="12.75">
      <c r="A4993" s="130"/>
    </row>
    <row r="4994" ht="12.75">
      <c r="A4994" s="130"/>
    </row>
    <row r="4995" ht="12.75">
      <c r="A4995" s="130"/>
    </row>
    <row r="4996" ht="12.75">
      <c r="A4996" s="130"/>
    </row>
    <row r="4997" ht="12.75">
      <c r="A4997" s="130"/>
    </row>
    <row r="4998" ht="12.75">
      <c r="A4998" s="130"/>
    </row>
    <row r="4999" ht="12.75">
      <c r="A4999" s="130"/>
    </row>
    <row r="5000" ht="12.75">
      <c r="A5000" s="130"/>
    </row>
    <row r="5001" ht="12.75">
      <c r="A5001" s="130"/>
    </row>
    <row r="5002" ht="12.75">
      <c r="A5002" s="130"/>
    </row>
    <row r="5003" ht="12.75">
      <c r="A5003" s="130"/>
    </row>
    <row r="5004" ht="12.75">
      <c r="A5004" s="130"/>
    </row>
    <row r="5005" ht="12.75">
      <c r="A5005" s="130"/>
    </row>
    <row r="5006" ht="12.75">
      <c r="A5006" s="130"/>
    </row>
    <row r="5007" ht="12.75">
      <c r="A5007" s="130"/>
    </row>
    <row r="5008" ht="12.75">
      <c r="A5008" s="130"/>
    </row>
    <row r="5009" ht="12.75">
      <c r="A5009" s="130"/>
    </row>
    <row r="5010" ht="12.75">
      <c r="A5010" s="130"/>
    </row>
    <row r="5011" ht="12.75">
      <c r="A5011" s="130"/>
    </row>
    <row r="5012" ht="12.75">
      <c r="A5012" s="130"/>
    </row>
    <row r="5013" ht="12.75">
      <c r="A5013" s="130"/>
    </row>
    <row r="5014" ht="12.75">
      <c r="A5014" s="130"/>
    </row>
    <row r="5015" ht="12.75">
      <c r="A5015" s="130"/>
    </row>
    <row r="5016" ht="12.75">
      <c r="A5016" s="130"/>
    </row>
    <row r="5017" ht="12.75">
      <c r="A5017" s="130"/>
    </row>
    <row r="5018" ht="12.75">
      <c r="A5018" s="130"/>
    </row>
    <row r="5019" ht="12.75">
      <c r="A5019" s="130"/>
    </row>
    <row r="5020" ht="12.75">
      <c r="A5020" s="130"/>
    </row>
    <row r="5021" ht="12.75">
      <c r="A5021" s="130"/>
    </row>
    <row r="5022" ht="12.75">
      <c r="A5022" s="130"/>
    </row>
    <row r="5023" ht="12.75">
      <c r="A5023" s="130"/>
    </row>
    <row r="5024" ht="12.75">
      <c r="A5024" s="130"/>
    </row>
    <row r="5025" ht="12.75">
      <c r="A5025" s="130"/>
    </row>
    <row r="5026" ht="12.75">
      <c r="A5026" s="130"/>
    </row>
    <row r="5027" ht="12.75">
      <c r="A5027" s="130"/>
    </row>
    <row r="5028" ht="12.75">
      <c r="A5028" s="130"/>
    </row>
    <row r="5029" ht="12.75">
      <c r="A5029" s="130"/>
    </row>
    <row r="5030" ht="12.75">
      <c r="A5030" s="130"/>
    </row>
    <row r="5031" ht="12.75">
      <c r="A5031" s="130"/>
    </row>
    <row r="5032" ht="12.75">
      <c r="A5032" s="130"/>
    </row>
    <row r="5033" ht="12.75">
      <c r="A5033" s="130"/>
    </row>
    <row r="5034" ht="12.75">
      <c r="A5034" s="130"/>
    </row>
    <row r="5035" ht="12.75">
      <c r="A5035" s="130"/>
    </row>
    <row r="5036" ht="12.75">
      <c r="A5036" s="130"/>
    </row>
    <row r="5037" ht="12.75">
      <c r="A5037" s="130"/>
    </row>
    <row r="5038" ht="12.75">
      <c r="A5038" s="130"/>
    </row>
    <row r="5039" ht="12.75">
      <c r="A5039" s="130"/>
    </row>
    <row r="5040" ht="12.75">
      <c r="A5040" s="130"/>
    </row>
    <row r="5041" ht="12.75">
      <c r="A5041" s="130"/>
    </row>
    <row r="5042" ht="12.75">
      <c r="A5042" s="130"/>
    </row>
    <row r="5043" ht="12.75">
      <c r="A5043" s="130"/>
    </row>
    <row r="5044" ht="12.75">
      <c r="A5044" s="130"/>
    </row>
    <row r="5045" ht="12.75">
      <c r="A5045" s="130"/>
    </row>
    <row r="5046" ht="12.75">
      <c r="A5046" s="130"/>
    </row>
    <row r="5047" ht="12.75">
      <c r="A5047" s="130"/>
    </row>
    <row r="5048" ht="12.75">
      <c r="A5048" s="130"/>
    </row>
    <row r="5049" ht="12.75">
      <c r="A5049" s="130"/>
    </row>
    <row r="5050" ht="12.75">
      <c r="A5050" s="130"/>
    </row>
    <row r="5051" ht="12.75">
      <c r="A5051" s="130"/>
    </row>
    <row r="5052" ht="12.75">
      <c r="A5052" s="130"/>
    </row>
    <row r="5053" ht="12.75">
      <c r="A5053" s="130"/>
    </row>
    <row r="5054" ht="12.75">
      <c r="A5054" s="130"/>
    </row>
    <row r="5055" ht="12.75">
      <c r="A5055" s="130"/>
    </row>
    <row r="5056" ht="12.75">
      <c r="A5056" s="130"/>
    </row>
    <row r="5057" ht="12.75">
      <c r="A5057" s="130"/>
    </row>
    <row r="5058" ht="12.75">
      <c r="A5058" s="130"/>
    </row>
    <row r="5059" ht="12.75">
      <c r="A5059" s="130"/>
    </row>
    <row r="5060" ht="12.75">
      <c r="A5060" s="130"/>
    </row>
    <row r="5061" ht="12.75">
      <c r="A5061" s="130"/>
    </row>
    <row r="5062" ht="12.75">
      <c r="A5062" s="130"/>
    </row>
    <row r="5063" ht="12.75">
      <c r="A5063" s="130"/>
    </row>
    <row r="5064" ht="12.75">
      <c r="A5064" s="130"/>
    </row>
    <row r="5065" ht="12.75">
      <c r="A5065" s="130"/>
    </row>
    <row r="5066" ht="12.75">
      <c r="A5066" s="130"/>
    </row>
    <row r="5067" ht="12.75">
      <c r="A5067" s="130"/>
    </row>
    <row r="5068" ht="12.75">
      <c r="A5068" s="130"/>
    </row>
    <row r="5069" ht="12.75">
      <c r="A5069" s="130"/>
    </row>
    <row r="5070" ht="12.75">
      <c r="A5070" s="130"/>
    </row>
    <row r="5071" ht="12.75">
      <c r="A5071" s="130"/>
    </row>
    <row r="5072" ht="12.75">
      <c r="A5072" s="130"/>
    </row>
    <row r="5073" ht="12.75">
      <c r="A5073" s="130"/>
    </row>
    <row r="5074" ht="12.75">
      <c r="A5074" s="130"/>
    </row>
    <row r="5075" ht="12.75">
      <c r="A5075" s="130"/>
    </row>
    <row r="5076" ht="12.75">
      <c r="A5076" s="130"/>
    </row>
    <row r="5077" ht="12.75">
      <c r="A5077" s="130"/>
    </row>
    <row r="5078" ht="12.75">
      <c r="A5078" s="130"/>
    </row>
    <row r="5079" ht="12.75">
      <c r="A5079" s="130"/>
    </row>
    <row r="5080" ht="12.75">
      <c r="A5080" s="130"/>
    </row>
    <row r="5081" ht="12.75">
      <c r="A5081" s="130"/>
    </row>
    <row r="5082" ht="12.75">
      <c r="A5082" s="130"/>
    </row>
    <row r="5083" ht="12.75">
      <c r="A5083" s="130"/>
    </row>
    <row r="5084" ht="12.75">
      <c r="A5084" s="130"/>
    </row>
    <row r="5085" ht="12.75">
      <c r="A5085" s="130"/>
    </row>
    <row r="5086" ht="12.75">
      <c r="A5086" s="130"/>
    </row>
    <row r="5087" ht="12.75">
      <c r="A5087" s="130"/>
    </row>
    <row r="5088" ht="12.75">
      <c r="A5088" s="130"/>
    </row>
    <row r="5089" ht="12.75">
      <c r="A5089" s="130"/>
    </row>
    <row r="5090" ht="12.75">
      <c r="A5090" s="130"/>
    </row>
    <row r="5091" ht="12.75">
      <c r="A5091" s="130"/>
    </row>
    <row r="5092" ht="12.75">
      <c r="A5092" s="130"/>
    </row>
    <row r="5093" ht="12.75">
      <c r="A5093" s="130"/>
    </row>
    <row r="5094" ht="12.75">
      <c r="A5094" s="130"/>
    </row>
    <row r="5095" ht="12.75">
      <c r="A5095" s="130"/>
    </row>
    <row r="5096" ht="12.75">
      <c r="A5096" s="130"/>
    </row>
    <row r="5097" ht="12.75">
      <c r="A5097" s="130"/>
    </row>
    <row r="5098" ht="12.75">
      <c r="A5098" s="130"/>
    </row>
    <row r="5099" ht="12.75">
      <c r="A5099" s="130"/>
    </row>
    <row r="5100" ht="12.75">
      <c r="A5100" s="130"/>
    </row>
    <row r="5101" ht="12.75">
      <c r="A5101" s="130"/>
    </row>
    <row r="5102" ht="12.75">
      <c r="A5102" s="130"/>
    </row>
    <row r="5103" ht="12.75">
      <c r="A5103" s="130"/>
    </row>
    <row r="5104" ht="12.75">
      <c r="A5104" s="130"/>
    </row>
    <row r="5105" ht="12.75">
      <c r="A5105" s="130"/>
    </row>
    <row r="5106" ht="12.75">
      <c r="A5106" s="130"/>
    </row>
    <row r="5107" ht="12.75">
      <c r="A5107" s="130"/>
    </row>
    <row r="5108" ht="12.75">
      <c r="A5108" s="130"/>
    </row>
    <row r="5109" ht="12.75">
      <c r="A5109" s="130"/>
    </row>
    <row r="5110" ht="12.75">
      <c r="A5110" s="130"/>
    </row>
    <row r="5111" ht="12.75">
      <c r="A5111" s="130"/>
    </row>
    <row r="5112" ht="12.75">
      <c r="A5112" s="130"/>
    </row>
    <row r="5113" ht="12.75">
      <c r="A5113" s="130"/>
    </row>
    <row r="5114" ht="12.75">
      <c r="A5114" s="130"/>
    </row>
    <row r="5115" ht="12.75">
      <c r="A5115" s="130"/>
    </row>
    <row r="5116" ht="12.75">
      <c r="A5116" s="130"/>
    </row>
    <row r="5117" ht="12.75">
      <c r="A5117" s="130"/>
    </row>
    <row r="5118" ht="12.75">
      <c r="A5118" s="130"/>
    </row>
    <row r="5119" ht="12.75">
      <c r="A5119" s="130"/>
    </row>
    <row r="5120" ht="12.75">
      <c r="A5120" s="130"/>
    </row>
    <row r="5121" ht="12.75">
      <c r="A5121" s="130"/>
    </row>
    <row r="5122" ht="12.75">
      <c r="A5122" s="130"/>
    </row>
    <row r="5123" ht="12.75">
      <c r="A5123" s="130"/>
    </row>
    <row r="5124" ht="12.75">
      <c r="A5124" s="130"/>
    </row>
    <row r="5125" ht="12.75">
      <c r="A5125" s="130"/>
    </row>
    <row r="5126" ht="12.75">
      <c r="A5126" s="130"/>
    </row>
    <row r="5127" ht="12.75">
      <c r="A5127" s="130"/>
    </row>
    <row r="5128" ht="12.75">
      <c r="A5128" s="130"/>
    </row>
    <row r="5129" ht="12.75">
      <c r="A5129" s="130"/>
    </row>
    <row r="5130" ht="12.75">
      <c r="A5130" s="130"/>
    </row>
    <row r="5131" ht="12.75">
      <c r="A5131" s="130"/>
    </row>
    <row r="5132" ht="12.75">
      <c r="A5132" s="130"/>
    </row>
    <row r="5133" ht="12.75">
      <c r="A5133" s="130"/>
    </row>
    <row r="5134" ht="12.75">
      <c r="A5134" s="130"/>
    </row>
    <row r="5135" ht="12.75">
      <c r="A5135" s="130"/>
    </row>
    <row r="5136" ht="12.75">
      <c r="A5136" s="130"/>
    </row>
    <row r="5137" ht="12.75">
      <c r="A5137" s="130"/>
    </row>
    <row r="5138" ht="12.75">
      <c r="A5138" s="130"/>
    </row>
    <row r="5139" ht="12.75">
      <c r="A5139" s="130"/>
    </row>
    <row r="5140" ht="12.75">
      <c r="A5140" s="130"/>
    </row>
    <row r="5141" ht="12.75">
      <c r="A5141" s="130"/>
    </row>
    <row r="5142" ht="12.75">
      <c r="A5142" s="130"/>
    </row>
    <row r="5143" ht="12.75">
      <c r="A5143" s="130"/>
    </row>
    <row r="5144" ht="12.75">
      <c r="A5144" s="130"/>
    </row>
    <row r="5145" ht="12.75">
      <c r="A5145" s="130"/>
    </row>
    <row r="5146" ht="12.75">
      <c r="A5146" s="130"/>
    </row>
    <row r="5147" ht="12.75">
      <c r="A5147" s="130"/>
    </row>
    <row r="5148" ht="12.75">
      <c r="A5148" s="130"/>
    </row>
    <row r="5149" ht="12.75">
      <c r="A5149" s="130"/>
    </row>
    <row r="5150" ht="12.75">
      <c r="A5150" s="130"/>
    </row>
    <row r="5151" ht="12.75">
      <c r="A5151" s="130"/>
    </row>
    <row r="5152" ht="12.75">
      <c r="A5152" s="130"/>
    </row>
    <row r="5153" ht="12.75">
      <c r="A5153" s="130"/>
    </row>
    <row r="5154" ht="12.75">
      <c r="A5154" s="130"/>
    </row>
    <row r="5155" ht="12.75">
      <c r="A5155" s="130"/>
    </row>
    <row r="5156" ht="12.75">
      <c r="A5156" s="130"/>
    </row>
    <row r="5157" ht="12.75">
      <c r="A5157" s="130"/>
    </row>
    <row r="5158" ht="12.75">
      <c r="A5158" s="130"/>
    </row>
    <row r="5159" ht="12.75">
      <c r="A5159" s="130"/>
    </row>
    <row r="5160" ht="12.75">
      <c r="A5160" s="130"/>
    </row>
    <row r="5161" ht="12.75">
      <c r="A5161" s="130"/>
    </row>
    <row r="5162" ht="12.75">
      <c r="A5162" s="130"/>
    </row>
    <row r="5163" ht="12.75">
      <c r="A5163" s="130"/>
    </row>
    <row r="5164" ht="12.75">
      <c r="A5164" s="130"/>
    </row>
    <row r="5165" ht="12.75">
      <c r="A5165" s="130"/>
    </row>
    <row r="5166" ht="12.75">
      <c r="A5166" s="130"/>
    </row>
    <row r="5167" ht="12.75">
      <c r="A5167" s="130"/>
    </row>
    <row r="5168" ht="12.75">
      <c r="A5168" s="130"/>
    </row>
    <row r="5169" ht="12.75">
      <c r="A5169" s="130"/>
    </row>
    <row r="5170" ht="12.75">
      <c r="A5170" s="130"/>
    </row>
    <row r="5171" ht="12.75">
      <c r="A5171" s="130"/>
    </row>
    <row r="5172" ht="12.75">
      <c r="A5172" s="130"/>
    </row>
    <row r="5173" ht="12.75">
      <c r="A5173" s="130"/>
    </row>
    <row r="5174" ht="12.75">
      <c r="A5174" s="130"/>
    </row>
    <row r="5175" ht="12.75">
      <c r="A5175" s="130"/>
    </row>
    <row r="5176" ht="12.75">
      <c r="A5176" s="130"/>
    </row>
    <row r="5177" ht="12.75">
      <c r="A5177" s="130"/>
    </row>
    <row r="5178" ht="12.75">
      <c r="A5178" s="130"/>
    </row>
    <row r="5179" ht="12.75">
      <c r="A5179" s="130"/>
    </row>
    <row r="5180" ht="12.75">
      <c r="A5180" s="130"/>
    </row>
    <row r="5181" ht="12.75">
      <c r="A5181" s="130"/>
    </row>
    <row r="5182" ht="12.75">
      <c r="A5182" s="130"/>
    </row>
    <row r="5183" ht="12.75">
      <c r="A5183" s="130"/>
    </row>
    <row r="5184" ht="12.75">
      <c r="A5184" s="130"/>
    </row>
    <row r="5185" ht="12.75">
      <c r="A5185" s="130"/>
    </row>
    <row r="5186" ht="12.75">
      <c r="A5186" s="130"/>
    </row>
    <row r="5187" ht="12.75">
      <c r="A5187" s="130"/>
    </row>
    <row r="5188" ht="12.75">
      <c r="A5188" s="130"/>
    </row>
    <row r="5189" ht="12.75">
      <c r="A5189" s="130"/>
    </row>
    <row r="5190" ht="12.75">
      <c r="A5190" s="130"/>
    </row>
    <row r="5191" ht="12.75">
      <c r="A5191" s="130"/>
    </row>
    <row r="5192" ht="12.75">
      <c r="A5192" s="130"/>
    </row>
    <row r="5193" ht="12.75">
      <c r="A5193" s="130"/>
    </row>
    <row r="5194" ht="12.75">
      <c r="A5194" s="130"/>
    </row>
    <row r="5195" ht="12.75">
      <c r="A5195" s="130"/>
    </row>
    <row r="5196" ht="12.75">
      <c r="A5196" s="130"/>
    </row>
    <row r="5197" ht="12.75">
      <c r="A5197" s="130"/>
    </row>
    <row r="5198" ht="12.75">
      <c r="A5198" s="130"/>
    </row>
    <row r="5199" ht="12.75">
      <c r="A5199" s="130"/>
    </row>
    <row r="5200" ht="12.75">
      <c r="A5200" s="130"/>
    </row>
    <row r="5201" ht="12.75">
      <c r="A5201" s="130"/>
    </row>
    <row r="5202" ht="12.75">
      <c r="A5202" s="130"/>
    </row>
    <row r="5203" ht="12.75">
      <c r="A5203" s="130"/>
    </row>
    <row r="5204" ht="12.75">
      <c r="A5204" s="130"/>
    </row>
    <row r="5205" ht="12.75">
      <c r="A5205" s="130"/>
    </row>
    <row r="5206" ht="12.75">
      <c r="A5206" s="130"/>
    </row>
    <row r="5207" ht="12.75">
      <c r="A5207" s="130"/>
    </row>
    <row r="5208" ht="12.75">
      <c r="A5208" s="130"/>
    </row>
    <row r="5209" ht="12.75">
      <c r="A5209" s="130"/>
    </row>
    <row r="5210" ht="12.75">
      <c r="A5210" s="130"/>
    </row>
    <row r="5211" ht="12.75">
      <c r="A5211" s="130"/>
    </row>
    <row r="5212" ht="12.75">
      <c r="A5212" s="130"/>
    </row>
    <row r="5213" ht="12.75">
      <c r="A5213" s="130"/>
    </row>
    <row r="5214" ht="12.75">
      <c r="A5214" s="130"/>
    </row>
    <row r="5215" ht="12.75">
      <c r="A5215" s="130"/>
    </row>
    <row r="5216" ht="12.75">
      <c r="A5216" s="130"/>
    </row>
    <row r="5217" ht="12.75">
      <c r="A5217" s="130"/>
    </row>
    <row r="5218" ht="12.75">
      <c r="A5218" s="130"/>
    </row>
    <row r="5219" ht="12.75">
      <c r="A5219" s="130"/>
    </row>
    <row r="5220" ht="12.75">
      <c r="A5220" s="130"/>
    </row>
    <row r="5221" ht="12.75">
      <c r="A5221" s="130"/>
    </row>
    <row r="5222" ht="12.75">
      <c r="A5222" s="130"/>
    </row>
    <row r="5223" ht="12.75">
      <c r="A5223" s="130"/>
    </row>
    <row r="5224" ht="12.75">
      <c r="A5224" s="130"/>
    </row>
    <row r="5225" ht="12.75">
      <c r="A5225" s="130"/>
    </row>
    <row r="5226" ht="12.75">
      <c r="A5226" s="130"/>
    </row>
    <row r="5227" ht="12.75">
      <c r="A5227" s="130"/>
    </row>
    <row r="5228" ht="12.75">
      <c r="A5228" s="130"/>
    </row>
    <row r="5229" ht="12.75">
      <c r="A5229" s="130"/>
    </row>
    <row r="5230" ht="12.75">
      <c r="A5230" s="130"/>
    </row>
    <row r="5231" ht="12.75">
      <c r="A5231" s="130"/>
    </row>
    <row r="5232" ht="12.75">
      <c r="A5232" s="130"/>
    </row>
    <row r="5233" ht="12.75">
      <c r="A5233" s="130"/>
    </row>
    <row r="5234" ht="12.75">
      <c r="A5234" s="130"/>
    </row>
    <row r="5235" ht="12.75">
      <c r="A5235" s="130"/>
    </row>
    <row r="5236" ht="12.75">
      <c r="A5236" s="130"/>
    </row>
    <row r="5237" ht="12.75">
      <c r="A5237" s="130"/>
    </row>
    <row r="5238" ht="12.75">
      <c r="A5238" s="130"/>
    </row>
    <row r="5239" ht="12.75">
      <c r="A5239" s="130"/>
    </row>
    <row r="5240" ht="12.75">
      <c r="A5240" s="130"/>
    </row>
    <row r="5241" ht="12.75">
      <c r="A5241" s="130"/>
    </row>
    <row r="5242" ht="12.75">
      <c r="A5242" s="130"/>
    </row>
    <row r="5243" ht="12.75">
      <c r="A5243" s="130"/>
    </row>
    <row r="5244" ht="12.75">
      <c r="A5244" s="130"/>
    </row>
    <row r="5245" ht="12.75">
      <c r="A5245" s="130"/>
    </row>
    <row r="5246" ht="12.75">
      <c r="A5246" s="130"/>
    </row>
    <row r="5247" ht="12.75">
      <c r="A5247" s="130"/>
    </row>
    <row r="5248" ht="12.75">
      <c r="A5248" s="130"/>
    </row>
    <row r="5249" ht="12.75">
      <c r="A5249" s="130"/>
    </row>
    <row r="5250" ht="12.75">
      <c r="A5250" s="130"/>
    </row>
    <row r="5251" ht="12.75">
      <c r="A5251" s="130"/>
    </row>
    <row r="5252" ht="12.75">
      <c r="A5252" s="130"/>
    </row>
    <row r="5253" ht="12.75">
      <c r="A5253" s="130"/>
    </row>
    <row r="5254" ht="12.75">
      <c r="A5254" s="130"/>
    </row>
    <row r="5255" ht="12.75">
      <c r="A5255" s="130"/>
    </row>
    <row r="5256" ht="12.75">
      <c r="A5256" s="130"/>
    </row>
    <row r="5257" ht="12.75">
      <c r="A5257" s="130"/>
    </row>
    <row r="5258" ht="12.75">
      <c r="A5258" s="130"/>
    </row>
    <row r="5259" ht="12.75">
      <c r="A5259" s="130"/>
    </row>
    <row r="5260" ht="12.75">
      <c r="A5260" s="130"/>
    </row>
    <row r="5261" ht="12.75">
      <c r="A5261" s="130"/>
    </row>
    <row r="5262" ht="12.75">
      <c r="A5262" s="130"/>
    </row>
    <row r="5263" ht="12.75">
      <c r="A5263" s="130"/>
    </row>
    <row r="5264" ht="12.75">
      <c r="A5264" s="130"/>
    </row>
    <row r="5265" ht="12.75">
      <c r="A5265" s="130"/>
    </row>
    <row r="5266" ht="12.75">
      <c r="A5266" s="130"/>
    </row>
    <row r="5267" ht="12.75">
      <c r="A5267" s="130"/>
    </row>
    <row r="5268" ht="12.75">
      <c r="A5268" s="130"/>
    </row>
    <row r="5269" ht="12.75">
      <c r="A5269" s="130"/>
    </row>
    <row r="5270" ht="12.75">
      <c r="A5270" s="130"/>
    </row>
    <row r="5271" ht="12.75">
      <c r="A5271" s="130"/>
    </row>
    <row r="5272" ht="12.75">
      <c r="A5272" s="130"/>
    </row>
    <row r="5273" ht="12.75">
      <c r="A5273" s="130"/>
    </row>
    <row r="5274" ht="12.75">
      <c r="A5274" s="130"/>
    </row>
    <row r="5275" ht="12.75">
      <c r="A5275" s="130"/>
    </row>
    <row r="5276" ht="12.75">
      <c r="A5276" s="130"/>
    </row>
    <row r="5277" ht="12.75">
      <c r="A5277" s="130"/>
    </row>
    <row r="5278" ht="12.75">
      <c r="A5278" s="130"/>
    </row>
    <row r="5279" ht="12.75">
      <c r="A5279" s="130"/>
    </row>
    <row r="5280" ht="12.75">
      <c r="A5280" s="130"/>
    </row>
    <row r="5281" ht="12.75">
      <c r="A5281" s="130"/>
    </row>
    <row r="5282" ht="12.75">
      <c r="A5282" s="130"/>
    </row>
    <row r="5283" ht="12.75">
      <c r="A5283" s="130"/>
    </row>
    <row r="5284" ht="12.75">
      <c r="A5284" s="130"/>
    </row>
    <row r="5285" ht="12.75">
      <c r="A5285" s="130"/>
    </row>
    <row r="5286" ht="12.75">
      <c r="A5286" s="130"/>
    </row>
    <row r="5287" ht="12.75">
      <c r="A5287" s="130"/>
    </row>
    <row r="5288" ht="12.75">
      <c r="A5288" s="130"/>
    </row>
    <row r="5289" ht="12.75">
      <c r="A5289" s="130"/>
    </row>
    <row r="5290" ht="12.75">
      <c r="A5290" s="130"/>
    </row>
    <row r="5291" ht="12.75">
      <c r="A5291" s="130"/>
    </row>
    <row r="5292" ht="12.75">
      <c r="A5292" s="130"/>
    </row>
    <row r="5293" ht="12.75">
      <c r="A5293" s="130"/>
    </row>
    <row r="5294" ht="12.75">
      <c r="A5294" s="130"/>
    </row>
    <row r="5295" ht="12.75">
      <c r="A5295" s="130"/>
    </row>
    <row r="5296" ht="12.75">
      <c r="A5296" s="130"/>
    </row>
    <row r="5297" ht="12.75">
      <c r="A5297" s="130"/>
    </row>
    <row r="5298" ht="12.75">
      <c r="A5298" s="130"/>
    </row>
    <row r="5299" ht="12.75">
      <c r="A5299" s="130"/>
    </row>
    <row r="5300" ht="12.75">
      <c r="A5300" s="130"/>
    </row>
    <row r="5301" ht="12.75">
      <c r="A5301" s="130"/>
    </row>
    <row r="5302" ht="12.75">
      <c r="A5302" s="130"/>
    </row>
    <row r="5303" ht="12.75">
      <c r="A5303" s="130"/>
    </row>
    <row r="5304" ht="12.75">
      <c r="A5304" s="130"/>
    </row>
    <row r="5305" ht="12.75">
      <c r="A5305" s="130"/>
    </row>
    <row r="5306" ht="12.75">
      <c r="A5306" s="130"/>
    </row>
    <row r="5307" ht="12.75">
      <c r="A5307" s="130"/>
    </row>
    <row r="5308" ht="12.75">
      <c r="A5308" s="130"/>
    </row>
    <row r="5309" ht="12.75">
      <c r="A5309" s="130"/>
    </row>
    <row r="5310" ht="12.75">
      <c r="A5310" s="130"/>
    </row>
    <row r="5311" ht="12.75">
      <c r="A5311" s="130"/>
    </row>
    <row r="5312" ht="12.75">
      <c r="A5312" s="130"/>
    </row>
    <row r="5313" ht="12.75">
      <c r="A5313" s="130"/>
    </row>
    <row r="5314" ht="12.75">
      <c r="A5314" s="130"/>
    </row>
    <row r="5315" ht="12.75">
      <c r="A5315" s="130"/>
    </row>
    <row r="5316" ht="12.75">
      <c r="A5316" s="130"/>
    </row>
    <row r="5317" ht="12.75">
      <c r="A5317" s="130"/>
    </row>
    <row r="5318" ht="12.75">
      <c r="A5318" s="130"/>
    </row>
    <row r="5319" ht="12.75">
      <c r="A5319" s="130"/>
    </row>
    <row r="5320" ht="12.75">
      <c r="A5320" s="130"/>
    </row>
    <row r="5321" ht="12.75">
      <c r="A5321" s="130"/>
    </row>
    <row r="5322" ht="12.75">
      <c r="A5322" s="130"/>
    </row>
    <row r="5323" ht="12.75">
      <c r="A5323" s="130"/>
    </row>
    <row r="5324" ht="12.75">
      <c r="A5324" s="130"/>
    </row>
    <row r="5325" ht="12.75">
      <c r="A5325" s="130"/>
    </row>
    <row r="5326" ht="12.75">
      <c r="A5326" s="130"/>
    </row>
    <row r="5327" ht="12.75">
      <c r="A5327" s="130"/>
    </row>
    <row r="5328" ht="12.75">
      <c r="A5328" s="130"/>
    </row>
    <row r="5329" ht="12.75">
      <c r="A5329" s="130"/>
    </row>
    <row r="5330" ht="12.75">
      <c r="A5330" s="130"/>
    </row>
    <row r="5331" ht="12.75">
      <c r="A5331" s="130"/>
    </row>
    <row r="5332" ht="12.75">
      <c r="A5332" s="130"/>
    </row>
    <row r="5333" ht="12.75">
      <c r="A5333" s="130"/>
    </row>
    <row r="5334" ht="12.75">
      <c r="A5334" s="130"/>
    </row>
    <row r="5335" ht="12.75">
      <c r="A5335" s="130"/>
    </row>
    <row r="5336" ht="12.75">
      <c r="A5336" s="130"/>
    </row>
    <row r="5337" ht="12.75">
      <c r="A5337" s="130"/>
    </row>
    <row r="5338" ht="12.75">
      <c r="A5338" s="130"/>
    </row>
    <row r="5339" ht="12.75">
      <c r="A5339" s="130"/>
    </row>
    <row r="5340" ht="12.75">
      <c r="A5340" s="130"/>
    </row>
    <row r="5341" ht="12.75">
      <c r="A5341" s="130"/>
    </row>
    <row r="5342" ht="12.75">
      <c r="A5342" s="130"/>
    </row>
    <row r="5343" ht="12.75">
      <c r="A5343" s="130"/>
    </row>
    <row r="5344" ht="12.75">
      <c r="A5344" s="130"/>
    </row>
    <row r="5345" ht="12.75">
      <c r="A5345" s="130"/>
    </row>
    <row r="5346" ht="12.75">
      <c r="A5346" s="130"/>
    </row>
    <row r="5347" ht="12.75">
      <c r="A5347" s="130"/>
    </row>
    <row r="5348" ht="12.75">
      <c r="A5348" s="130"/>
    </row>
    <row r="5349" ht="12.75">
      <c r="A5349" s="130"/>
    </row>
    <row r="5350" ht="12.75">
      <c r="A5350" s="130"/>
    </row>
    <row r="5351" ht="12.75">
      <c r="A5351" s="130"/>
    </row>
    <row r="5352" ht="12.75">
      <c r="A5352" s="130"/>
    </row>
    <row r="5353" ht="12.75">
      <c r="A5353" s="130"/>
    </row>
    <row r="5354" ht="12.75">
      <c r="A5354" s="130"/>
    </row>
    <row r="5355" ht="12.75">
      <c r="A5355" s="130"/>
    </row>
    <row r="5356" ht="12.75">
      <c r="A5356" s="130"/>
    </row>
    <row r="5357" ht="12.75">
      <c r="A5357" s="130"/>
    </row>
    <row r="5358" ht="12.75">
      <c r="A5358" s="130"/>
    </row>
    <row r="5359" ht="12.75">
      <c r="A5359" s="130"/>
    </row>
    <row r="5360" ht="12.75">
      <c r="A5360" s="130"/>
    </row>
    <row r="5361" ht="12.75">
      <c r="A5361" s="130"/>
    </row>
    <row r="5362" ht="12.75">
      <c r="A5362" s="130"/>
    </row>
    <row r="5363" ht="12.75">
      <c r="A5363" s="130"/>
    </row>
    <row r="5364" ht="12.75">
      <c r="A5364" s="130"/>
    </row>
    <row r="5365" ht="12.75">
      <c r="A5365" s="130"/>
    </row>
    <row r="5366" ht="12.75">
      <c r="A5366" s="130"/>
    </row>
    <row r="5367" ht="12.75">
      <c r="A5367" s="130"/>
    </row>
    <row r="5368" ht="12.75">
      <c r="A5368" s="130"/>
    </row>
    <row r="5369" ht="12.75">
      <c r="A5369" s="130"/>
    </row>
    <row r="5370" ht="12.75">
      <c r="A5370" s="130"/>
    </row>
    <row r="5371" ht="12.75">
      <c r="A5371" s="130"/>
    </row>
    <row r="5372" ht="12.75">
      <c r="A5372" s="130"/>
    </row>
    <row r="5373" ht="12.75">
      <c r="A5373" s="130"/>
    </row>
    <row r="5374" ht="12.75">
      <c r="A5374" s="130"/>
    </row>
    <row r="5375" ht="12.75">
      <c r="A5375" s="130"/>
    </row>
    <row r="5376" ht="12.75">
      <c r="A5376" s="130"/>
    </row>
    <row r="5377" ht="12.75">
      <c r="A5377" s="130"/>
    </row>
    <row r="5378" ht="12.75">
      <c r="A5378" s="130"/>
    </row>
    <row r="5379" ht="12.75">
      <c r="A5379" s="130"/>
    </row>
    <row r="5380" ht="12.75">
      <c r="A5380" s="130"/>
    </row>
    <row r="5381" ht="12.75">
      <c r="A5381" s="130"/>
    </row>
    <row r="5382" ht="12.75">
      <c r="A5382" s="130"/>
    </row>
    <row r="5383" ht="12.75">
      <c r="A5383" s="130"/>
    </row>
    <row r="5384" ht="12.75">
      <c r="A5384" s="130"/>
    </row>
    <row r="5385" ht="12.75">
      <c r="A5385" s="130"/>
    </row>
    <row r="5386" ht="12.75">
      <c r="A5386" s="130"/>
    </row>
    <row r="5387" ht="12.75">
      <c r="A5387" s="130"/>
    </row>
    <row r="5388" ht="12.75">
      <c r="A5388" s="130"/>
    </row>
    <row r="5389" ht="12.75">
      <c r="A5389" s="130"/>
    </row>
    <row r="5390" ht="12.75">
      <c r="A5390" s="130"/>
    </row>
    <row r="5391" ht="12.75">
      <c r="A5391" s="130"/>
    </row>
    <row r="5392" ht="12.75">
      <c r="A5392" s="130"/>
    </row>
    <row r="5393" ht="12.75">
      <c r="A5393" s="130"/>
    </row>
    <row r="5394" ht="12.75">
      <c r="A5394" s="130"/>
    </row>
    <row r="5395" ht="12.75">
      <c r="A5395" s="130"/>
    </row>
    <row r="5396" ht="12.75">
      <c r="A5396" s="130"/>
    </row>
    <row r="5397" ht="12.75">
      <c r="A5397" s="130"/>
    </row>
    <row r="5398" ht="12.75">
      <c r="A5398" s="130"/>
    </row>
    <row r="5399" ht="12.75">
      <c r="A5399" s="130"/>
    </row>
    <row r="5400" ht="12.75">
      <c r="A5400" s="130"/>
    </row>
    <row r="5401" ht="12.75">
      <c r="A5401" s="130"/>
    </row>
    <row r="5402" ht="12.75">
      <c r="A5402" s="130"/>
    </row>
    <row r="5403" ht="12.75">
      <c r="A5403" s="130"/>
    </row>
    <row r="5404" ht="12.75">
      <c r="A5404" s="130"/>
    </row>
    <row r="5405" ht="12.75">
      <c r="A5405" s="130"/>
    </row>
    <row r="5406" ht="12.75">
      <c r="A5406" s="130"/>
    </row>
    <row r="5407" ht="12.75">
      <c r="A5407" s="130"/>
    </row>
    <row r="5408" ht="12.75">
      <c r="A5408" s="130"/>
    </row>
    <row r="5409" ht="12.75">
      <c r="A5409" s="130"/>
    </row>
    <row r="5410" ht="12.75">
      <c r="A5410" s="130"/>
    </row>
    <row r="5411" ht="12.75">
      <c r="A5411" s="130"/>
    </row>
    <row r="5412" ht="12.75">
      <c r="A5412" s="130"/>
    </row>
    <row r="5413" ht="12.75">
      <c r="A5413" s="130"/>
    </row>
    <row r="5414" ht="12.75">
      <c r="A5414" s="130"/>
    </row>
    <row r="5415" ht="12.75">
      <c r="A5415" s="130"/>
    </row>
    <row r="5416" ht="12.75">
      <c r="A5416" s="130"/>
    </row>
    <row r="5417" ht="12.75">
      <c r="A5417" s="130"/>
    </row>
    <row r="5418" ht="12.75">
      <c r="A5418" s="130"/>
    </row>
    <row r="5419" ht="12.75">
      <c r="A5419" s="130"/>
    </row>
    <row r="5420" ht="12.75">
      <c r="A5420" s="130"/>
    </row>
    <row r="5421" ht="12.75">
      <c r="A5421" s="130"/>
    </row>
    <row r="5422" ht="12.75">
      <c r="A5422" s="130"/>
    </row>
    <row r="5423" ht="12.75">
      <c r="A5423" s="130"/>
    </row>
    <row r="5424" ht="12.75">
      <c r="A5424" s="130"/>
    </row>
    <row r="5425" ht="12.75">
      <c r="A5425" s="130"/>
    </row>
    <row r="5426" ht="12.75">
      <c r="A5426" s="130"/>
    </row>
    <row r="5427" ht="12.75">
      <c r="A5427" s="130"/>
    </row>
    <row r="5428" ht="12.75">
      <c r="A5428" s="130"/>
    </row>
    <row r="5429" ht="12.75">
      <c r="A5429" s="130"/>
    </row>
    <row r="5430" ht="12.75">
      <c r="A5430" s="130"/>
    </row>
    <row r="5431" ht="12.75">
      <c r="A5431" s="130"/>
    </row>
    <row r="5432" ht="12.75">
      <c r="A5432" s="130"/>
    </row>
    <row r="5433" ht="12.75">
      <c r="A5433" s="130"/>
    </row>
    <row r="5434" ht="12.75">
      <c r="A5434" s="130"/>
    </row>
    <row r="5435" ht="12.75">
      <c r="A5435" s="130"/>
    </row>
    <row r="5436" ht="12.75">
      <c r="A5436" s="130"/>
    </row>
    <row r="5437" ht="12.75">
      <c r="A5437" s="130"/>
    </row>
    <row r="5438" ht="12.75">
      <c r="A5438" s="130"/>
    </row>
    <row r="5439" ht="12.75">
      <c r="A5439" s="130"/>
    </row>
    <row r="5440" ht="12.75">
      <c r="A5440" s="130"/>
    </row>
    <row r="5441" ht="12.75">
      <c r="A5441" s="130"/>
    </row>
    <row r="5442" ht="12.75">
      <c r="A5442" s="130"/>
    </row>
    <row r="5443" ht="12.75">
      <c r="A5443" s="130"/>
    </row>
    <row r="5444" ht="12.75">
      <c r="A5444" s="130"/>
    </row>
    <row r="5445" ht="12.75">
      <c r="A5445" s="130"/>
    </row>
    <row r="5446" ht="12.75">
      <c r="A5446" s="130"/>
    </row>
    <row r="5447" ht="12.75">
      <c r="A5447" s="130"/>
    </row>
    <row r="5448" ht="12.75">
      <c r="A5448" s="130"/>
    </row>
    <row r="5449" ht="12.75">
      <c r="A5449" s="130"/>
    </row>
    <row r="5450" ht="12.75">
      <c r="A5450" s="130"/>
    </row>
    <row r="5451" ht="12.75">
      <c r="A5451" s="130"/>
    </row>
    <row r="5452" ht="12.75">
      <c r="A5452" s="130"/>
    </row>
    <row r="5453" ht="12.75">
      <c r="A5453" s="130"/>
    </row>
    <row r="5454" ht="12.75">
      <c r="A5454" s="130"/>
    </row>
    <row r="5455" ht="12.75">
      <c r="A5455" s="130"/>
    </row>
    <row r="5456" ht="12.75">
      <c r="A5456" s="130"/>
    </row>
    <row r="5457" ht="12.75">
      <c r="A5457" s="130"/>
    </row>
    <row r="5458" ht="12.75">
      <c r="A5458" s="130"/>
    </row>
    <row r="5459" ht="12.75">
      <c r="A5459" s="130"/>
    </row>
    <row r="5460" ht="12.75">
      <c r="A5460" s="130"/>
    </row>
    <row r="5461" ht="12.75">
      <c r="A5461" s="130"/>
    </row>
    <row r="5462" ht="12.75">
      <c r="A5462" s="130"/>
    </row>
    <row r="5463" ht="12.75">
      <c r="A5463" s="130"/>
    </row>
    <row r="5464" ht="12.75">
      <c r="A5464" s="130"/>
    </row>
    <row r="5465" ht="12.75">
      <c r="A5465" s="130"/>
    </row>
    <row r="5466" ht="12.75">
      <c r="A5466" s="130"/>
    </row>
    <row r="5467" ht="12.75">
      <c r="A5467" s="130"/>
    </row>
    <row r="5468" ht="12.75">
      <c r="A5468" s="130"/>
    </row>
    <row r="5469" ht="12.75">
      <c r="A5469" s="130"/>
    </row>
    <row r="5470" ht="12.75">
      <c r="A5470" s="130"/>
    </row>
    <row r="5471" ht="12.75">
      <c r="A5471" s="130"/>
    </row>
    <row r="5472" ht="12.75">
      <c r="A5472" s="130"/>
    </row>
    <row r="5473" ht="12.75">
      <c r="A5473" s="130"/>
    </row>
    <row r="5474" ht="12.75">
      <c r="A5474" s="130"/>
    </row>
    <row r="5475" ht="12.75">
      <c r="A5475" s="130"/>
    </row>
    <row r="5476" ht="12.75">
      <c r="A5476" s="130"/>
    </row>
    <row r="5477" ht="12.75">
      <c r="A5477" s="130"/>
    </row>
    <row r="5478" ht="12.75">
      <c r="A5478" s="130"/>
    </row>
    <row r="5479" ht="12.75">
      <c r="A5479" s="130"/>
    </row>
    <row r="5480" ht="12.75">
      <c r="A5480" s="130"/>
    </row>
    <row r="5481" ht="12.75">
      <c r="A5481" s="130"/>
    </row>
    <row r="5482" ht="12.75">
      <c r="A5482" s="130"/>
    </row>
    <row r="5483" ht="12.75">
      <c r="A5483" s="130"/>
    </row>
    <row r="5484" ht="12.75">
      <c r="A5484" s="130"/>
    </row>
    <row r="5485" ht="12.75">
      <c r="A5485" s="130"/>
    </row>
    <row r="5486" ht="12.75">
      <c r="A5486" s="130"/>
    </row>
    <row r="5487" ht="12.75">
      <c r="A5487" s="130"/>
    </row>
    <row r="5488" ht="12.75">
      <c r="A5488" s="130"/>
    </row>
    <row r="5489" ht="12.75">
      <c r="A5489" s="130"/>
    </row>
    <row r="5490" ht="12.75">
      <c r="A5490" s="130"/>
    </row>
    <row r="5491" ht="12.75">
      <c r="A5491" s="130"/>
    </row>
    <row r="5492" ht="12.75">
      <c r="A5492" s="130"/>
    </row>
    <row r="5493" ht="12.75">
      <c r="A5493" s="130"/>
    </row>
    <row r="5494" ht="12.75">
      <c r="A5494" s="130"/>
    </row>
    <row r="5495" ht="12.75">
      <c r="A5495" s="130"/>
    </row>
    <row r="5496" ht="12.75">
      <c r="A5496" s="130"/>
    </row>
    <row r="5497" ht="12.75">
      <c r="A5497" s="130"/>
    </row>
    <row r="5498" ht="12.75">
      <c r="A5498" s="130"/>
    </row>
    <row r="5499" ht="12.75">
      <c r="A5499" s="130"/>
    </row>
    <row r="5500" ht="12.75">
      <c r="A5500" s="130"/>
    </row>
    <row r="5501" ht="12.75">
      <c r="A5501" s="130"/>
    </row>
    <row r="5502" ht="12.75">
      <c r="A5502" s="130"/>
    </row>
    <row r="5503" ht="12.75">
      <c r="A5503" s="130"/>
    </row>
    <row r="5504" ht="12.75">
      <c r="A5504" s="130"/>
    </row>
    <row r="5505" ht="12.75">
      <c r="A5505" s="130"/>
    </row>
    <row r="5506" ht="12.75">
      <c r="A5506" s="130"/>
    </row>
    <row r="5507" ht="12.75">
      <c r="A5507" s="130"/>
    </row>
    <row r="5508" ht="12.75">
      <c r="A5508" s="130"/>
    </row>
    <row r="5509" ht="12.75">
      <c r="A5509" s="130"/>
    </row>
    <row r="5510" ht="12.75">
      <c r="A5510" s="130"/>
    </row>
    <row r="5511" ht="12.75">
      <c r="A5511" s="130"/>
    </row>
    <row r="5512" ht="12.75">
      <c r="A5512" s="130"/>
    </row>
    <row r="5513" ht="12.75">
      <c r="A5513" s="130"/>
    </row>
    <row r="5514" ht="12.75">
      <c r="A5514" s="130"/>
    </row>
    <row r="5515" ht="12.75">
      <c r="A5515" s="130"/>
    </row>
    <row r="5516" ht="12.75">
      <c r="A5516" s="130"/>
    </row>
    <row r="5517" ht="12.75">
      <c r="A5517" s="130"/>
    </row>
    <row r="5518" ht="12.75">
      <c r="A5518" s="130"/>
    </row>
    <row r="5519" ht="12.75">
      <c r="A5519" s="130"/>
    </row>
    <row r="5520" ht="12.75">
      <c r="A5520" s="130"/>
    </row>
    <row r="5521" ht="12.75">
      <c r="A5521" s="130"/>
    </row>
    <row r="5522" ht="12.75">
      <c r="A5522" s="130"/>
    </row>
    <row r="5523" ht="12.75">
      <c r="A5523" s="130"/>
    </row>
    <row r="5524" ht="12.75">
      <c r="A5524" s="130"/>
    </row>
    <row r="5525" ht="12.75">
      <c r="A5525" s="130"/>
    </row>
    <row r="5526" ht="12.75">
      <c r="A5526" s="130"/>
    </row>
    <row r="5527" ht="12.75">
      <c r="A5527" s="130"/>
    </row>
    <row r="5528" ht="12.75">
      <c r="A5528" s="130"/>
    </row>
    <row r="5529" ht="12.75">
      <c r="A5529" s="130"/>
    </row>
    <row r="5530" ht="12.75">
      <c r="A5530" s="130"/>
    </row>
    <row r="5531" ht="12.75">
      <c r="A5531" s="130"/>
    </row>
    <row r="5532" ht="12.75">
      <c r="A5532" s="130"/>
    </row>
    <row r="5533" ht="12.75">
      <c r="A5533" s="130"/>
    </row>
    <row r="5534" ht="12.75">
      <c r="A5534" s="130"/>
    </row>
    <row r="5535" ht="12.75">
      <c r="A5535" s="130"/>
    </row>
    <row r="5536" ht="12.75">
      <c r="A5536" s="130"/>
    </row>
    <row r="5537" ht="12.75">
      <c r="A5537" s="130"/>
    </row>
    <row r="5538" ht="12.75">
      <c r="A5538" s="130"/>
    </row>
    <row r="5539" ht="12.75">
      <c r="A5539" s="130"/>
    </row>
    <row r="5540" ht="12.75">
      <c r="A5540" s="130"/>
    </row>
    <row r="5541" ht="12.75">
      <c r="A5541" s="130"/>
    </row>
    <row r="5542" ht="12.75">
      <c r="A5542" s="130"/>
    </row>
    <row r="5543" ht="12.75">
      <c r="A5543" s="130"/>
    </row>
    <row r="5544" ht="12.75">
      <c r="A5544" s="130"/>
    </row>
    <row r="5545" ht="12.75">
      <c r="A5545" s="130"/>
    </row>
    <row r="5546" ht="12.75">
      <c r="A5546" s="130"/>
    </row>
    <row r="5547" ht="12.75">
      <c r="A5547" s="130"/>
    </row>
    <row r="5548" ht="12.75">
      <c r="A5548" s="130"/>
    </row>
    <row r="5549" ht="12.75">
      <c r="A5549" s="130"/>
    </row>
    <row r="5550" ht="12.75">
      <c r="A5550" s="130"/>
    </row>
    <row r="5551" ht="12.75">
      <c r="A5551" s="130"/>
    </row>
    <row r="5552" ht="12.75">
      <c r="A5552" s="130"/>
    </row>
    <row r="5553" ht="12.75">
      <c r="A5553" s="130"/>
    </row>
    <row r="5554" ht="12.75">
      <c r="A5554" s="130"/>
    </row>
    <row r="5555" ht="12.75">
      <c r="A5555" s="130"/>
    </row>
    <row r="5556" ht="12.75">
      <c r="A5556" s="130"/>
    </row>
    <row r="5557" ht="12.75">
      <c r="A5557" s="130"/>
    </row>
    <row r="5558" ht="12.75">
      <c r="A5558" s="130"/>
    </row>
    <row r="5559" ht="12.75">
      <c r="A5559" s="130"/>
    </row>
    <row r="5560" ht="12.75">
      <c r="A5560" s="130"/>
    </row>
    <row r="5561" ht="12.75">
      <c r="A5561" s="130"/>
    </row>
    <row r="5562" ht="12.75">
      <c r="A5562" s="130"/>
    </row>
    <row r="5563" ht="12.75">
      <c r="A5563" s="130"/>
    </row>
    <row r="5564" ht="12.75">
      <c r="A5564" s="130"/>
    </row>
    <row r="5565" ht="12.75">
      <c r="A5565" s="130"/>
    </row>
    <row r="5566" ht="12.75">
      <c r="A5566" s="130"/>
    </row>
    <row r="5567" ht="12.75">
      <c r="A5567" s="130"/>
    </row>
    <row r="5568" ht="12.75">
      <c r="A5568" s="130"/>
    </row>
    <row r="5569" ht="12.75">
      <c r="A5569" s="130"/>
    </row>
    <row r="5570" ht="12.75">
      <c r="A5570" s="130"/>
    </row>
    <row r="5571" ht="12.75">
      <c r="A5571" s="130"/>
    </row>
    <row r="5572" ht="12.75">
      <c r="A5572" s="130"/>
    </row>
    <row r="5573" ht="12.75">
      <c r="A5573" s="130"/>
    </row>
    <row r="5574" ht="12.75">
      <c r="A5574" s="130"/>
    </row>
    <row r="5575" ht="12.75">
      <c r="A5575" s="130"/>
    </row>
    <row r="5576" ht="12.75">
      <c r="A5576" s="130"/>
    </row>
    <row r="5577" ht="12.75">
      <c r="A5577" s="130"/>
    </row>
    <row r="5578" ht="12.75">
      <c r="A5578" s="130"/>
    </row>
    <row r="5579" ht="12.75">
      <c r="A5579" s="130"/>
    </row>
    <row r="5580" ht="12.75">
      <c r="A5580" s="130"/>
    </row>
    <row r="5581" ht="12.75">
      <c r="A5581" s="130"/>
    </row>
    <row r="5582" ht="12.75">
      <c r="A5582" s="130"/>
    </row>
    <row r="5583" ht="12.75">
      <c r="A5583" s="130"/>
    </row>
    <row r="5584" ht="12.75">
      <c r="A5584" s="130"/>
    </row>
    <row r="5585" ht="12.75">
      <c r="A5585" s="130"/>
    </row>
    <row r="5586" ht="12.75">
      <c r="A5586" s="130"/>
    </row>
    <row r="5587" ht="12.75">
      <c r="A5587" s="130"/>
    </row>
    <row r="5588" ht="12.75">
      <c r="A5588" s="130"/>
    </row>
    <row r="5589" ht="12.75">
      <c r="A5589" s="130"/>
    </row>
    <row r="5590" ht="12.75">
      <c r="A5590" s="130"/>
    </row>
    <row r="5591" ht="12.75">
      <c r="A5591" s="130"/>
    </row>
    <row r="5592" ht="12.75">
      <c r="A5592" s="130"/>
    </row>
    <row r="5593" ht="12.75">
      <c r="A5593" s="130"/>
    </row>
    <row r="5594" ht="12.75">
      <c r="A5594" s="130"/>
    </row>
    <row r="5595" ht="12.75">
      <c r="A5595" s="130"/>
    </row>
    <row r="5596" ht="12.75">
      <c r="A5596" s="130"/>
    </row>
    <row r="5597" ht="12.75">
      <c r="A5597" s="130"/>
    </row>
    <row r="5598" ht="12.75">
      <c r="A5598" s="130"/>
    </row>
    <row r="5599" ht="12.75">
      <c r="A5599" s="130"/>
    </row>
    <row r="5600" ht="12.75">
      <c r="A5600" s="130"/>
    </row>
    <row r="5601" ht="12.75">
      <c r="A5601" s="130"/>
    </row>
    <row r="5602" ht="12.75">
      <c r="A5602" s="130"/>
    </row>
    <row r="5603" ht="12.75">
      <c r="A5603" s="130"/>
    </row>
    <row r="5604" ht="12.75">
      <c r="A5604" s="130"/>
    </row>
    <row r="5605" ht="12.75">
      <c r="A5605" s="130"/>
    </row>
    <row r="5606" ht="12.75">
      <c r="A5606" s="130"/>
    </row>
    <row r="5607" ht="12.75">
      <c r="A5607" s="130"/>
    </row>
    <row r="5608" ht="12.75">
      <c r="A5608" s="130"/>
    </row>
    <row r="5609" ht="12.75">
      <c r="A5609" s="130"/>
    </row>
    <row r="5610" ht="12.75">
      <c r="A5610" s="130"/>
    </row>
    <row r="5611" ht="12.75">
      <c r="A5611" s="130"/>
    </row>
    <row r="5612" ht="12.75">
      <c r="A5612" s="130"/>
    </row>
    <row r="5613" ht="12.75">
      <c r="A5613" s="130"/>
    </row>
    <row r="5614" ht="12.75">
      <c r="A5614" s="130"/>
    </row>
    <row r="5615" ht="12.75">
      <c r="A5615" s="130"/>
    </row>
    <row r="5616" ht="12.75">
      <c r="A5616" s="130"/>
    </row>
    <row r="5617" ht="12.75">
      <c r="A5617" s="130"/>
    </row>
    <row r="5618" ht="12.75">
      <c r="A5618" s="130"/>
    </row>
    <row r="5619" ht="12.75">
      <c r="A5619" s="130"/>
    </row>
    <row r="5620" ht="12.75">
      <c r="A5620" s="130"/>
    </row>
    <row r="5621" ht="12.75">
      <c r="A5621" s="130"/>
    </row>
    <row r="5622" ht="12.75">
      <c r="A5622" s="130"/>
    </row>
    <row r="5623" ht="12.75">
      <c r="A5623" s="130"/>
    </row>
    <row r="5624" ht="12.75">
      <c r="A5624" s="130"/>
    </row>
    <row r="5625" ht="12.75">
      <c r="A5625" s="130"/>
    </row>
    <row r="5626" ht="12.75">
      <c r="A5626" s="130"/>
    </row>
    <row r="5627" ht="12.75">
      <c r="A5627" s="130"/>
    </row>
    <row r="5628" ht="12.75">
      <c r="A5628" s="130"/>
    </row>
    <row r="5629" ht="12.75">
      <c r="A5629" s="130"/>
    </row>
    <row r="5630" ht="12.75">
      <c r="A5630" s="130"/>
    </row>
    <row r="5631" ht="12.75">
      <c r="A5631" s="130"/>
    </row>
    <row r="5632" ht="12.75">
      <c r="A5632" s="130"/>
    </row>
    <row r="5633" ht="12.75">
      <c r="A5633" s="130"/>
    </row>
    <row r="5634" ht="12.75">
      <c r="A5634" s="130"/>
    </row>
    <row r="5635" ht="12.75">
      <c r="A5635" s="130"/>
    </row>
    <row r="5636" ht="12.75">
      <c r="A5636" s="130"/>
    </row>
    <row r="5637" ht="12.75">
      <c r="A5637" s="130"/>
    </row>
    <row r="5638" ht="12.75">
      <c r="A5638" s="130"/>
    </row>
    <row r="5639" ht="12.75">
      <c r="A5639" s="130"/>
    </row>
    <row r="5640" ht="12.75">
      <c r="A5640" s="130"/>
    </row>
    <row r="5641" ht="12.75">
      <c r="A5641" s="130"/>
    </row>
    <row r="5642" ht="12.75">
      <c r="A5642" s="130"/>
    </row>
    <row r="5643" ht="12.75">
      <c r="A5643" s="130"/>
    </row>
    <row r="5644" ht="12.75">
      <c r="A5644" s="130"/>
    </row>
    <row r="5645" ht="12.75">
      <c r="A5645" s="130"/>
    </row>
    <row r="5646" ht="12.75">
      <c r="A5646" s="130"/>
    </row>
    <row r="5647" ht="12.75">
      <c r="A5647" s="130"/>
    </row>
    <row r="5648" ht="12.75">
      <c r="A5648" s="130"/>
    </row>
    <row r="5649" ht="12.75">
      <c r="A5649" s="130"/>
    </row>
    <row r="5650" ht="12.75">
      <c r="A5650" s="130"/>
    </row>
    <row r="5651" ht="12.75">
      <c r="A5651" s="130"/>
    </row>
    <row r="5652" ht="12.75">
      <c r="A5652" s="130"/>
    </row>
    <row r="5653" ht="12.75">
      <c r="A5653" s="130"/>
    </row>
    <row r="5654" ht="12.75">
      <c r="A5654" s="130"/>
    </row>
    <row r="5655" ht="12.75">
      <c r="A5655" s="130"/>
    </row>
    <row r="5656" ht="12.75">
      <c r="A5656" s="130"/>
    </row>
    <row r="5657" ht="12.75">
      <c r="A5657" s="130"/>
    </row>
    <row r="5658" ht="12.75">
      <c r="A5658" s="130"/>
    </row>
    <row r="5659" ht="12.75">
      <c r="A5659" s="130"/>
    </row>
    <row r="5660" ht="12.75">
      <c r="A5660" s="130"/>
    </row>
    <row r="5661" ht="12.75">
      <c r="A5661" s="130"/>
    </row>
    <row r="5662" ht="12.75">
      <c r="A5662" s="130"/>
    </row>
    <row r="5663" ht="12.75">
      <c r="A5663" s="130"/>
    </row>
    <row r="5664" ht="12.75">
      <c r="A5664" s="130"/>
    </row>
    <row r="5665" ht="12.75">
      <c r="A5665" s="130"/>
    </row>
    <row r="5666" ht="12.75">
      <c r="A5666" s="130"/>
    </row>
    <row r="5667" ht="12.75">
      <c r="A5667" s="130"/>
    </row>
    <row r="5668" ht="12.75">
      <c r="A5668" s="130"/>
    </row>
    <row r="5669" ht="12.75">
      <c r="A5669" s="130"/>
    </row>
    <row r="5670" ht="12.75">
      <c r="A5670" s="130"/>
    </row>
    <row r="5671" ht="12.75">
      <c r="A5671" s="130"/>
    </row>
    <row r="5672" ht="12.75">
      <c r="A5672" s="130"/>
    </row>
    <row r="5673" ht="12.75">
      <c r="A5673" s="130"/>
    </row>
    <row r="5674" ht="12.75">
      <c r="A5674" s="130"/>
    </row>
    <row r="5675" ht="12.75">
      <c r="A5675" s="130"/>
    </row>
    <row r="5676" ht="12.75">
      <c r="A5676" s="130"/>
    </row>
    <row r="5677" ht="12.75">
      <c r="A5677" s="130"/>
    </row>
    <row r="5678" ht="12.75">
      <c r="A5678" s="130"/>
    </row>
    <row r="5679" ht="12.75">
      <c r="A5679" s="130"/>
    </row>
    <row r="5680" ht="12.75">
      <c r="A5680" s="130"/>
    </row>
    <row r="5681" ht="12.75">
      <c r="A5681" s="130"/>
    </row>
    <row r="5682" ht="12.75">
      <c r="A5682" s="130"/>
    </row>
    <row r="5683" ht="12.75">
      <c r="A5683" s="130"/>
    </row>
    <row r="5684" ht="12.75">
      <c r="A5684" s="130"/>
    </row>
    <row r="5685" ht="12.75">
      <c r="A5685" s="130"/>
    </row>
    <row r="5686" ht="12.75">
      <c r="A5686" s="130"/>
    </row>
    <row r="5687" ht="12.75">
      <c r="A5687" s="130"/>
    </row>
    <row r="5688" ht="12.75">
      <c r="A5688" s="130"/>
    </row>
    <row r="5689" ht="12.75">
      <c r="A5689" s="130"/>
    </row>
    <row r="5690" ht="12.75">
      <c r="A5690" s="130"/>
    </row>
    <row r="5691" ht="12.75">
      <c r="A5691" s="130"/>
    </row>
    <row r="5692" ht="12.75">
      <c r="A5692" s="130"/>
    </row>
    <row r="5693" ht="12.75">
      <c r="A5693" s="130"/>
    </row>
    <row r="5694" ht="12.75">
      <c r="A5694" s="130"/>
    </row>
    <row r="5695" ht="12.75">
      <c r="A5695" s="130"/>
    </row>
    <row r="5696" ht="12.75">
      <c r="A5696" s="130"/>
    </row>
    <row r="5697" ht="12.75">
      <c r="A5697" s="130"/>
    </row>
    <row r="5698" ht="12.75">
      <c r="A5698" s="130"/>
    </row>
    <row r="5699" ht="12.75">
      <c r="A5699" s="130"/>
    </row>
    <row r="5700" ht="12.75">
      <c r="A5700" s="130"/>
    </row>
    <row r="5701" ht="12.75">
      <c r="A5701" s="130"/>
    </row>
    <row r="5702" ht="12.75">
      <c r="A5702" s="130"/>
    </row>
    <row r="5703" ht="12.75">
      <c r="A5703" s="130"/>
    </row>
    <row r="5704" ht="12.75">
      <c r="A5704" s="130"/>
    </row>
    <row r="5705" ht="12.75">
      <c r="A5705" s="130"/>
    </row>
    <row r="5706" ht="12.75">
      <c r="A5706" s="130"/>
    </row>
    <row r="5707" ht="12.75">
      <c r="A5707" s="130"/>
    </row>
    <row r="5708" ht="12.75">
      <c r="A5708" s="130"/>
    </row>
    <row r="5709" ht="12.75">
      <c r="A5709" s="130"/>
    </row>
    <row r="5710" ht="12.75">
      <c r="A5710" s="130"/>
    </row>
    <row r="5711" ht="12.75">
      <c r="A5711" s="130"/>
    </row>
    <row r="5712" ht="12.75">
      <c r="A5712" s="130"/>
    </row>
    <row r="5713" ht="12.75">
      <c r="A5713" s="130"/>
    </row>
    <row r="5714" ht="12.75">
      <c r="A5714" s="130"/>
    </row>
    <row r="5715" ht="12.75">
      <c r="A5715" s="130"/>
    </row>
    <row r="5716" ht="12.75">
      <c r="A5716" s="130"/>
    </row>
    <row r="5717" ht="12.75">
      <c r="A5717" s="130"/>
    </row>
    <row r="5718" ht="12.75">
      <c r="A5718" s="130"/>
    </row>
    <row r="5719" ht="12.75">
      <c r="A5719" s="130"/>
    </row>
    <row r="5720" ht="12.75">
      <c r="A5720" s="130"/>
    </row>
    <row r="5721" ht="12.75">
      <c r="A5721" s="130"/>
    </row>
    <row r="5722" ht="12.75">
      <c r="A5722" s="130"/>
    </row>
    <row r="5723" ht="12.75">
      <c r="A5723" s="130"/>
    </row>
    <row r="5724" ht="12.75">
      <c r="A5724" s="130"/>
    </row>
    <row r="5725" ht="12.75">
      <c r="A5725" s="130"/>
    </row>
    <row r="5726" ht="12.75">
      <c r="A5726" s="130"/>
    </row>
    <row r="5727" ht="12.75">
      <c r="A5727" s="130"/>
    </row>
    <row r="5728" ht="12.75">
      <c r="A5728" s="130"/>
    </row>
    <row r="5729" ht="12.75">
      <c r="A5729" s="130"/>
    </row>
    <row r="5730" ht="12.75">
      <c r="A5730" s="130"/>
    </row>
    <row r="5731" ht="12.75">
      <c r="A5731" s="130"/>
    </row>
    <row r="5732" ht="12.75">
      <c r="A5732" s="130"/>
    </row>
    <row r="5733" ht="12.75">
      <c r="A5733" s="130"/>
    </row>
    <row r="5734" ht="12.75">
      <c r="A5734" s="130"/>
    </row>
    <row r="5735" ht="12.75">
      <c r="A5735" s="130"/>
    </row>
    <row r="5736" ht="12.75">
      <c r="A5736" s="130"/>
    </row>
    <row r="5737" ht="12.75">
      <c r="A5737" s="130"/>
    </row>
    <row r="5738" ht="12.75">
      <c r="A5738" s="130"/>
    </row>
    <row r="5739" ht="12.75">
      <c r="A5739" s="130"/>
    </row>
    <row r="5740" ht="12.75">
      <c r="A5740" s="130"/>
    </row>
    <row r="5741" ht="12.75">
      <c r="A5741" s="130"/>
    </row>
    <row r="5742" ht="12.75">
      <c r="A5742" s="130"/>
    </row>
    <row r="5743" ht="12.75">
      <c r="A5743" s="130"/>
    </row>
    <row r="5744" ht="12.75">
      <c r="A5744" s="130"/>
    </row>
    <row r="5745" ht="12.75">
      <c r="A5745" s="130"/>
    </row>
    <row r="5746" ht="12.75">
      <c r="A5746" s="130"/>
    </row>
    <row r="5747" ht="12.75">
      <c r="A5747" s="130"/>
    </row>
    <row r="5748" ht="12.75">
      <c r="A5748" s="130"/>
    </row>
    <row r="5749" ht="12.75">
      <c r="A5749" s="130"/>
    </row>
    <row r="5750" ht="12.75">
      <c r="A5750" s="130"/>
    </row>
    <row r="5751" ht="12.75">
      <c r="A5751" s="130"/>
    </row>
    <row r="5752" ht="12.75">
      <c r="A5752" s="130"/>
    </row>
    <row r="5753" ht="12.75">
      <c r="A5753" s="130"/>
    </row>
    <row r="5754" ht="12.75">
      <c r="A5754" s="130"/>
    </row>
    <row r="5755" ht="12.75">
      <c r="A5755" s="130"/>
    </row>
    <row r="5756" ht="12.75">
      <c r="A5756" s="130"/>
    </row>
    <row r="5757" ht="12.75">
      <c r="A5757" s="130"/>
    </row>
    <row r="5758" ht="12.75">
      <c r="A5758" s="130"/>
    </row>
    <row r="5759" ht="12.75">
      <c r="A5759" s="130"/>
    </row>
    <row r="5760" ht="12.75">
      <c r="A5760" s="130"/>
    </row>
    <row r="5761" ht="12.75">
      <c r="A5761" s="130"/>
    </row>
    <row r="5762" ht="12.75">
      <c r="A5762" s="130"/>
    </row>
    <row r="5763" ht="12.75">
      <c r="A5763" s="130"/>
    </row>
    <row r="5764" ht="12.75">
      <c r="A5764" s="130"/>
    </row>
    <row r="5765" ht="12.75">
      <c r="A5765" s="130"/>
    </row>
    <row r="5766" ht="12.75">
      <c r="A5766" s="130"/>
    </row>
    <row r="5767" ht="12.75">
      <c r="A5767" s="130"/>
    </row>
    <row r="5768" ht="12.75">
      <c r="A5768" s="130"/>
    </row>
    <row r="5769" ht="12.75">
      <c r="A5769" s="130"/>
    </row>
    <row r="5770" ht="12.75">
      <c r="A5770" s="130"/>
    </row>
    <row r="5771" ht="12.75">
      <c r="A5771" s="130"/>
    </row>
    <row r="5772" ht="12.75">
      <c r="A5772" s="130"/>
    </row>
    <row r="5773" ht="12.75">
      <c r="A5773" s="130"/>
    </row>
    <row r="5774" ht="12.75">
      <c r="A5774" s="130"/>
    </row>
    <row r="5775" ht="12.75">
      <c r="A5775" s="130"/>
    </row>
    <row r="5776" ht="12.75">
      <c r="A5776" s="130"/>
    </row>
    <row r="5777" ht="12.75">
      <c r="A5777" s="130"/>
    </row>
    <row r="5778" ht="12.75">
      <c r="A5778" s="130"/>
    </row>
    <row r="5779" ht="12.75">
      <c r="A5779" s="130"/>
    </row>
    <row r="5780" ht="12.75">
      <c r="A5780" s="130"/>
    </row>
    <row r="5781" ht="12.75">
      <c r="A5781" s="130"/>
    </row>
    <row r="5782" ht="12.75">
      <c r="A5782" s="130"/>
    </row>
    <row r="5783" ht="12.75">
      <c r="A5783" s="130"/>
    </row>
    <row r="5784" ht="12.75">
      <c r="A5784" s="130"/>
    </row>
    <row r="5785" ht="12.75">
      <c r="A5785" s="130"/>
    </row>
    <row r="5786" ht="12.75">
      <c r="A5786" s="130"/>
    </row>
    <row r="5787" ht="12.75">
      <c r="A5787" s="130"/>
    </row>
    <row r="5788" ht="12.75">
      <c r="A5788" s="130"/>
    </row>
    <row r="5789" ht="12.75">
      <c r="A5789" s="130"/>
    </row>
    <row r="5790" ht="12.75">
      <c r="A5790" s="130"/>
    </row>
    <row r="5791" ht="12.75">
      <c r="A5791" s="130"/>
    </row>
    <row r="5792" ht="12.75">
      <c r="A5792" s="130"/>
    </row>
    <row r="5793" ht="12.75">
      <c r="A5793" s="130"/>
    </row>
    <row r="5794" ht="12.75">
      <c r="A5794" s="130"/>
    </row>
    <row r="5795" ht="12.75">
      <c r="A5795" s="130"/>
    </row>
    <row r="5796" ht="12.75">
      <c r="A5796" s="130"/>
    </row>
    <row r="5797" ht="12.75">
      <c r="A5797" s="130"/>
    </row>
    <row r="5798" ht="12.75">
      <c r="A5798" s="130"/>
    </row>
    <row r="5799" ht="12.75">
      <c r="A5799" s="130"/>
    </row>
    <row r="5800" ht="12.75">
      <c r="A5800" s="130"/>
    </row>
    <row r="5801" ht="12.75">
      <c r="A5801" s="130"/>
    </row>
    <row r="5802" ht="12.75">
      <c r="A5802" s="130"/>
    </row>
    <row r="5803" ht="12.75">
      <c r="A5803" s="130"/>
    </row>
    <row r="5804" ht="12.75">
      <c r="A5804" s="130"/>
    </row>
    <row r="5805" ht="12.75">
      <c r="A5805" s="130"/>
    </row>
    <row r="5806" ht="12.75">
      <c r="A5806" s="130"/>
    </row>
    <row r="5807" ht="12.75">
      <c r="A5807" s="130"/>
    </row>
    <row r="5808" ht="12.75">
      <c r="A5808" s="130"/>
    </row>
    <row r="5809" ht="12.75">
      <c r="A5809" s="130"/>
    </row>
    <row r="5810" ht="12.75">
      <c r="A5810" s="130"/>
    </row>
    <row r="5811" ht="12.75">
      <c r="A5811" s="130"/>
    </row>
    <row r="5812" ht="12.75">
      <c r="A5812" s="130"/>
    </row>
    <row r="5813" ht="12.75">
      <c r="A5813" s="130"/>
    </row>
    <row r="5814" ht="12.75">
      <c r="A5814" s="130"/>
    </row>
    <row r="5815" ht="12.75">
      <c r="A5815" s="130"/>
    </row>
    <row r="5816" ht="12.75">
      <c r="A5816" s="130"/>
    </row>
    <row r="5817" ht="12.75">
      <c r="A5817" s="130"/>
    </row>
    <row r="5818" ht="12.75">
      <c r="A5818" s="130"/>
    </row>
    <row r="5819" ht="12.75">
      <c r="A5819" s="130"/>
    </row>
    <row r="5820" ht="12.75">
      <c r="A5820" s="130"/>
    </row>
    <row r="5821" ht="12.75">
      <c r="A5821" s="130"/>
    </row>
    <row r="5822" ht="12.75">
      <c r="A5822" s="130"/>
    </row>
    <row r="5823" ht="12.75">
      <c r="A5823" s="130"/>
    </row>
    <row r="5824" ht="12.75">
      <c r="A5824" s="130"/>
    </row>
    <row r="5825" ht="12.75">
      <c r="A5825" s="130"/>
    </row>
    <row r="5826" ht="12.75">
      <c r="A5826" s="130"/>
    </row>
    <row r="5827" ht="12.75">
      <c r="A5827" s="130"/>
    </row>
    <row r="5828" ht="12.75">
      <c r="A5828" s="130"/>
    </row>
    <row r="5829" ht="12.75">
      <c r="A5829" s="130"/>
    </row>
    <row r="5830" ht="12.75">
      <c r="A5830" s="130"/>
    </row>
    <row r="5831" ht="12.75">
      <c r="A5831" s="130"/>
    </row>
    <row r="5832" ht="12.75">
      <c r="A5832" s="130"/>
    </row>
    <row r="5833" ht="12.75">
      <c r="A5833" s="130"/>
    </row>
    <row r="5834" ht="12.75">
      <c r="A5834" s="130"/>
    </row>
    <row r="5835" ht="12.75">
      <c r="A5835" s="130"/>
    </row>
    <row r="5836" ht="12.75">
      <c r="A5836" s="130"/>
    </row>
    <row r="5837" ht="12.75">
      <c r="A5837" s="130"/>
    </row>
    <row r="5838" ht="12.75">
      <c r="A5838" s="130"/>
    </row>
    <row r="5839" ht="12.75">
      <c r="A5839" s="130"/>
    </row>
    <row r="5840" ht="12.75">
      <c r="A5840" s="130"/>
    </row>
    <row r="5841" ht="12.75">
      <c r="A5841" s="130"/>
    </row>
    <row r="5842" ht="12.75">
      <c r="A5842" s="130"/>
    </row>
    <row r="5843" ht="12.75">
      <c r="A5843" s="130"/>
    </row>
    <row r="5844" ht="12.75">
      <c r="A5844" s="130"/>
    </row>
    <row r="5845" ht="12.75">
      <c r="A5845" s="130"/>
    </row>
    <row r="5846" ht="12.75">
      <c r="A5846" s="130"/>
    </row>
    <row r="5847" ht="12.75">
      <c r="A5847" s="130"/>
    </row>
    <row r="5848" ht="12.75">
      <c r="A5848" s="130"/>
    </row>
    <row r="5849" ht="12.75">
      <c r="A5849" s="130"/>
    </row>
    <row r="5850" ht="12.75">
      <c r="A5850" s="130"/>
    </row>
    <row r="5851" ht="12.75">
      <c r="A5851" s="130"/>
    </row>
    <row r="5852" ht="12.75">
      <c r="A5852" s="130"/>
    </row>
    <row r="5853" ht="12.75">
      <c r="A5853" s="130"/>
    </row>
    <row r="5854" ht="12.75">
      <c r="A5854" s="130"/>
    </row>
    <row r="5855" ht="12.75">
      <c r="A5855" s="130"/>
    </row>
    <row r="5856" ht="12.75">
      <c r="A5856" s="130"/>
    </row>
    <row r="5857" ht="12.75">
      <c r="A5857" s="130"/>
    </row>
    <row r="5858" ht="12.75">
      <c r="A5858" s="130"/>
    </row>
    <row r="5859" ht="12.75">
      <c r="A5859" s="130"/>
    </row>
    <row r="5860" ht="12.75">
      <c r="A5860" s="130"/>
    </row>
    <row r="5861" ht="12.75">
      <c r="A5861" s="130"/>
    </row>
    <row r="5862" ht="12.75">
      <c r="A5862" s="130"/>
    </row>
    <row r="5863" ht="12.75">
      <c r="A5863" s="130"/>
    </row>
    <row r="5864" ht="12.75">
      <c r="A5864" s="130"/>
    </row>
    <row r="5865" ht="12.75">
      <c r="A5865" s="130"/>
    </row>
    <row r="5866" ht="12.75">
      <c r="A5866" s="130"/>
    </row>
    <row r="5867" ht="12.75">
      <c r="A5867" s="130"/>
    </row>
    <row r="5868" ht="12.75">
      <c r="A5868" s="130"/>
    </row>
    <row r="5869" ht="12.75">
      <c r="A5869" s="130"/>
    </row>
    <row r="5870" ht="12.75">
      <c r="A5870" s="130"/>
    </row>
    <row r="5871" ht="12.75">
      <c r="A5871" s="130"/>
    </row>
    <row r="5872" ht="12.75">
      <c r="A5872" s="130"/>
    </row>
    <row r="5873" ht="12.75">
      <c r="A5873" s="130"/>
    </row>
    <row r="5874" ht="12.75">
      <c r="A5874" s="130"/>
    </row>
    <row r="5875" ht="12.75">
      <c r="A5875" s="130"/>
    </row>
    <row r="5876" ht="12.75">
      <c r="A5876" s="130"/>
    </row>
    <row r="5877" ht="12.75">
      <c r="A5877" s="130"/>
    </row>
    <row r="5878" ht="12.75">
      <c r="A5878" s="130"/>
    </row>
    <row r="5879" ht="12.75">
      <c r="A5879" s="130"/>
    </row>
    <row r="5880" ht="12.75">
      <c r="A5880" s="130"/>
    </row>
    <row r="5881" ht="12.75">
      <c r="A5881" s="130"/>
    </row>
    <row r="5882" ht="12.75">
      <c r="A5882" s="130"/>
    </row>
    <row r="5883" ht="12.75">
      <c r="A5883" s="130"/>
    </row>
    <row r="5884" ht="12.75">
      <c r="A5884" s="130"/>
    </row>
    <row r="5885" ht="12.75">
      <c r="A5885" s="130"/>
    </row>
    <row r="5886" ht="12.75">
      <c r="A5886" s="130"/>
    </row>
    <row r="5887" ht="12.75">
      <c r="A5887" s="130"/>
    </row>
    <row r="5888" ht="12.75">
      <c r="A5888" s="130"/>
    </row>
    <row r="5889" ht="12.75">
      <c r="A5889" s="130"/>
    </row>
    <row r="5890" ht="12.75">
      <c r="A5890" s="130"/>
    </row>
    <row r="5891" ht="12.75">
      <c r="A5891" s="130"/>
    </row>
    <row r="5892" ht="12.75">
      <c r="A5892" s="130"/>
    </row>
    <row r="5893" ht="12.75">
      <c r="A5893" s="130"/>
    </row>
    <row r="5894" ht="12.75">
      <c r="A5894" s="130"/>
    </row>
    <row r="5895" ht="12.75">
      <c r="A5895" s="130"/>
    </row>
    <row r="5896" ht="12.75">
      <c r="A5896" s="130"/>
    </row>
    <row r="5897" ht="12.75">
      <c r="A5897" s="130"/>
    </row>
    <row r="5898" ht="12.75">
      <c r="A5898" s="130"/>
    </row>
    <row r="5899" ht="12.75">
      <c r="A5899" s="130"/>
    </row>
    <row r="5900" ht="12.75">
      <c r="A5900" s="130"/>
    </row>
    <row r="5901" ht="12.75">
      <c r="A5901" s="130"/>
    </row>
    <row r="5902" ht="12.75">
      <c r="A5902" s="130"/>
    </row>
    <row r="5903" ht="12.75">
      <c r="A5903" s="130"/>
    </row>
    <row r="5904" ht="12.75">
      <c r="A5904" s="130"/>
    </row>
    <row r="5905" ht="12.75">
      <c r="A5905" s="130"/>
    </row>
    <row r="5906" ht="12.75">
      <c r="A5906" s="130"/>
    </row>
    <row r="5907" ht="12.75">
      <c r="A5907" s="130"/>
    </row>
    <row r="5908" ht="12.75">
      <c r="A5908" s="130"/>
    </row>
    <row r="5909" ht="12.75">
      <c r="A5909" s="130"/>
    </row>
    <row r="5910" ht="12.75">
      <c r="A5910" s="130"/>
    </row>
    <row r="5911" ht="12.75">
      <c r="A5911" s="130"/>
    </row>
    <row r="5912" ht="12.75">
      <c r="A5912" s="130"/>
    </row>
    <row r="5913" ht="12.75">
      <c r="A5913" s="130"/>
    </row>
    <row r="5914" ht="12.75">
      <c r="A5914" s="130"/>
    </row>
    <row r="5915" ht="12.75">
      <c r="A5915" s="130"/>
    </row>
    <row r="5916" ht="12.75">
      <c r="A5916" s="130"/>
    </row>
    <row r="5917" ht="12.75">
      <c r="A5917" s="130"/>
    </row>
    <row r="5918" ht="12.75">
      <c r="A5918" s="130"/>
    </row>
    <row r="5919" ht="12.75">
      <c r="A5919" s="130"/>
    </row>
    <row r="5920" ht="12.75">
      <c r="A5920" s="130"/>
    </row>
    <row r="5921" ht="12.75">
      <c r="A5921" s="130"/>
    </row>
    <row r="5922" ht="12.75">
      <c r="A5922" s="130"/>
    </row>
    <row r="5923" ht="12.75">
      <c r="A5923" s="130"/>
    </row>
    <row r="5924" ht="12.75">
      <c r="A5924" s="130"/>
    </row>
    <row r="5925" ht="12.75">
      <c r="A5925" s="130"/>
    </row>
    <row r="5926" ht="12.75">
      <c r="A5926" s="130"/>
    </row>
    <row r="5927" ht="12.75">
      <c r="A5927" s="130"/>
    </row>
    <row r="5928" ht="12.75">
      <c r="A5928" s="130"/>
    </row>
    <row r="5929" ht="12.75">
      <c r="A5929" s="130"/>
    </row>
    <row r="5930" ht="12.75">
      <c r="A5930" s="130"/>
    </row>
    <row r="5931" ht="12.75">
      <c r="A5931" s="130"/>
    </row>
    <row r="5932" ht="12.75">
      <c r="A5932" s="130"/>
    </row>
    <row r="5933" ht="12.75">
      <c r="A5933" s="130"/>
    </row>
    <row r="5934" ht="12.75">
      <c r="A5934" s="130"/>
    </row>
    <row r="5935" ht="12.75">
      <c r="A5935" s="130"/>
    </row>
    <row r="5936" ht="12.75">
      <c r="A5936" s="130"/>
    </row>
    <row r="5937" ht="12.75">
      <c r="A5937" s="130"/>
    </row>
    <row r="5938" ht="12.75">
      <c r="A5938" s="130"/>
    </row>
    <row r="5939" ht="12.75">
      <c r="A5939" s="130"/>
    </row>
    <row r="5940" ht="12.75">
      <c r="A5940" s="130"/>
    </row>
    <row r="5941" ht="12.75">
      <c r="A5941" s="130"/>
    </row>
    <row r="5942" ht="12.75">
      <c r="A5942" s="130"/>
    </row>
    <row r="5943" ht="12.75">
      <c r="A5943" s="130"/>
    </row>
    <row r="5944" ht="12.75">
      <c r="A5944" s="130"/>
    </row>
    <row r="5945" ht="12.75">
      <c r="A5945" s="130"/>
    </row>
    <row r="5946" ht="12.75">
      <c r="A5946" s="130"/>
    </row>
    <row r="5947" ht="12.75">
      <c r="A5947" s="130"/>
    </row>
    <row r="5948" ht="12.75">
      <c r="A5948" s="130"/>
    </row>
    <row r="5949" ht="12.75">
      <c r="A5949" s="130"/>
    </row>
    <row r="5950" ht="12.75">
      <c r="A5950" s="130"/>
    </row>
    <row r="5951" ht="12.75">
      <c r="A5951" s="130"/>
    </row>
    <row r="5952" ht="12.75">
      <c r="A5952" s="130"/>
    </row>
    <row r="5953" ht="12.75">
      <c r="A5953" s="130"/>
    </row>
    <row r="5954" ht="12.75">
      <c r="A5954" s="130"/>
    </row>
    <row r="5955" ht="12.75">
      <c r="A5955" s="130"/>
    </row>
    <row r="5956" ht="12.75">
      <c r="A5956" s="130"/>
    </row>
    <row r="5957" ht="12.75">
      <c r="A5957" s="130"/>
    </row>
    <row r="5958" ht="12.75">
      <c r="A5958" s="130"/>
    </row>
    <row r="5959" ht="12.75">
      <c r="A5959" s="130"/>
    </row>
    <row r="5960" ht="12.75">
      <c r="A5960" s="130"/>
    </row>
    <row r="5961" ht="12.75">
      <c r="A5961" s="130"/>
    </row>
    <row r="5962" ht="12.75">
      <c r="A5962" s="130"/>
    </row>
    <row r="5963" ht="12.75">
      <c r="A5963" s="130"/>
    </row>
    <row r="5964" ht="12.75">
      <c r="A5964" s="130"/>
    </row>
    <row r="5965" ht="12.75">
      <c r="A5965" s="130"/>
    </row>
    <row r="5966" ht="12.75">
      <c r="A5966" s="130"/>
    </row>
    <row r="5967" ht="12.75">
      <c r="A5967" s="130"/>
    </row>
    <row r="5968" ht="12.75">
      <c r="A5968" s="130"/>
    </row>
    <row r="5969" ht="12.75">
      <c r="A5969" s="130"/>
    </row>
    <row r="5970" ht="12.75">
      <c r="A5970" s="130"/>
    </row>
    <row r="5971" ht="12.75">
      <c r="A5971" s="130"/>
    </row>
    <row r="5972" ht="12.75">
      <c r="A5972" s="130"/>
    </row>
    <row r="5973" ht="12.75">
      <c r="A5973" s="130"/>
    </row>
    <row r="5974" ht="12.75">
      <c r="A5974" s="130"/>
    </row>
    <row r="5975" ht="12.75">
      <c r="A5975" s="130"/>
    </row>
    <row r="5976" ht="12.75">
      <c r="A5976" s="130"/>
    </row>
    <row r="5977" ht="12.75">
      <c r="A5977" s="130"/>
    </row>
    <row r="5978" ht="12.75">
      <c r="A5978" s="130"/>
    </row>
    <row r="5979" ht="12.75">
      <c r="A5979" s="130"/>
    </row>
    <row r="5980" ht="12.75">
      <c r="A5980" s="130"/>
    </row>
    <row r="5981" ht="12.75">
      <c r="A5981" s="130"/>
    </row>
    <row r="5982" ht="12.75">
      <c r="A5982" s="130"/>
    </row>
    <row r="5983" ht="12.75">
      <c r="A5983" s="130"/>
    </row>
    <row r="5984" ht="12.75">
      <c r="A5984" s="130"/>
    </row>
    <row r="5985" ht="12.75">
      <c r="A5985" s="130"/>
    </row>
    <row r="5986" ht="12.75">
      <c r="A5986" s="130"/>
    </row>
    <row r="5987" ht="12.75">
      <c r="A5987" s="130"/>
    </row>
    <row r="5988" ht="12.75">
      <c r="A5988" s="130"/>
    </row>
    <row r="5989" ht="12.75">
      <c r="A5989" s="130"/>
    </row>
    <row r="5990" ht="12.75">
      <c r="A5990" s="130"/>
    </row>
    <row r="5991" ht="12.75">
      <c r="A5991" s="130"/>
    </row>
    <row r="5992" ht="12.75">
      <c r="A5992" s="130"/>
    </row>
    <row r="5993" ht="12.75">
      <c r="A5993" s="130"/>
    </row>
    <row r="5994" ht="12.75">
      <c r="A5994" s="130"/>
    </row>
    <row r="5995" ht="12.75">
      <c r="A5995" s="130"/>
    </row>
    <row r="5996" ht="12.75">
      <c r="A5996" s="130"/>
    </row>
    <row r="5997" ht="12.75">
      <c r="A5997" s="130"/>
    </row>
    <row r="5998" ht="12.75">
      <c r="A5998" s="130"/>
    </row>
    <row r="5999" ht="12.75">
      <c r="A5999" s="130"/>
    </row>
    <row r="6000" ht="12.75">
      <c r="A6000" s="130"/>
    </row>
    <row r="6001" ht="12.75">
      <c r="A6001" s="130"/>
    </row>
    <row r="6002" ht="12.75">
      <c r="A6002" s="130"/>
    </row>
    <row r="6003" ht="12.75">
      <c r="A6003" s="130"/>
    </row>
    <row r="6004" ht="12.75">
      <c r="A6004" s="130"/>
    </row>
    <row r="6005" ht="12.75">
      <c r="A6005" s="130"/>
    </row>
    <row r="6006" ht="12.75">
      <c r="A6006" s="130"/>
    </row>
    <row r="6007" ht="12.75">
      <c r="A6007" s="130"/>
    </row>
    <row r="6008" ht="12.75">
      <c r="A6008" s="130"/>
    </row>
    <row r="6009" ht="12.75">
      <c r="A6009" s="130"/>
    </row>
    <row r="6010" ht="12.75">
      <c r="A6010" s="130"/>
    </row>
    <row r="6011" ht="12.75">
      <c r="A6011" s="130"/>
    </row>
    <row r="6012" ht="12.75">
      <c r="A6012" s="130"/>
    </row>
    <row r="6013" ht="12.75">
      <c r="A6013" s="130"/>
    </row>
    <row r="6014" ht="12.75">
      <c r="A6014" s="130"/>
    </row>
    <row r="6015" ht="12.75">
      <c r="A6015" s="130"/>
    </row>
    <row r="6016" ht="12.75">
      <c r="A6016" s="130"/>
    </row>
    <row r="6017" ht="12.75">
      <c r="A6017" s="130"/>
    </row>
    <row r="6018" ht="12.75">
      <c r="A6018" s="130"/>
    </row>
    <row r="6019" ht="12.75">
      <c r="A6019" s="130"/>
    </row>
    <row r="6020" ht="12.75">
      <c r="A6020" s="130"/>
    </row>
    <row r="6021" ht="12.75">
      <c r="A6021" s="130"/>
    </row>
    <row r="6022" ht="12.75">
      <c r="A6022" s="130"/>
    </row>
    <row r="6023" ht="12.75">
      <c r="A6023" s="130"/>
    </row>
    <row r="6024" ht="12.75">
      <c r="A6024" s="130"/>
    </row>
    <row r="6025" ht="12.75">
      <c r="A6025" s="130"/>
    </row>
    <row r="6026" ht="12.75">
      <c r="A6026" s="130"/>
    </row>
    <row r="6027" ht="12.75">
      <c r="A6027" s="130"/>
    </row>
    <row r="6028" ht="12.75">
      <c r="A6028" s="130"/>
    </row>
    <row r="6029" ht="12.75">
      <c r="A6029" s="130"/>
    </row>
    <row r="6030" ht="12.75">
      <c r="A6030" s="130"/>
    </row>
    <row r="6031" ht="12.75">
      <c r="A6031" s="130"/>
    </row>
    <row r="6032" ht="12.75">
      <c r="A6032" s="130"/>
    </row>
    <row r="6033" ht="12.75">
      <c r="A6033" s="130"/>
    </row>
    <row r="6034" ht="12.75">
      <c r="A6034" s="130"/>
    </row>
    <row r="6035" ht="12.75">
      <c r="A6035" s="130"/>
    </row>
    <row r="6036" ht="12.75">
      <c r="A6036" s="130"/>
    </row>
    <row r="6037" ht="12.75">
      <c r="A6037" s="130"/>
    </row>
    <row r="6038" ht="12.75">
      <c r="A6038" s="130"/>
    </row>
    <row r="6039" ht="12.75">
      <c r="A6039" s="130"/>
    </row>
    <row r="6040" ht="12.75">
      <c r="A6040" s="130"/>
    </row>
    <row r="6041" ht="12.75">
      <c r="A6041" s="130"/>
    </row>
    <row r="6042" ht="12.75">
      <c r="A6042" s="130"/>
    </row>
    <row r="6043" ht="12.75">
      <c r="A6043" s="130"/>
    </row>
    <row r="6044" ht="12.75">
      <c r="A6044" s="130"/>
    </row>
    <row r="6045" ht="12.75">
      <c r="A6045" s="130"/>
    </row>
    <row r="6046" ht="12.75">
      <c r="A6046" s="130"/>
    </row>
    <row r="6047" ht="12.75">
      <c r="A6047" s="130"/>
    </row>
    <row r="6048" ht="12.75">
      <c r="A6048" s="130"/>
    </row>
    <row r="6049" ht="12.75">
      <c r="A6049" s="130"/>
    </row>
    <row r="6050" ht="12.75">
      <c r="A6050" s="130"/>
    </row>
    <row r="6051" ht="12.75">
      <c r="A6051" s="130"/>
    </row>
    <row r="6052" ht="12.75">
      <c r="A6052" s="130"/>
    </row>
    <row r="6053" ht="12.75">
      <c r="A6053" s="130"/>
    </row>
    <row r="6054" ht="12.75">
      <c r="A6054" s="130"/>
    </row>
    <row r="6055" ht="12.75">
      <c r="A6055" s="130"/>
    </row>
    <row r="6056" ht="12.75">
      <c r="A6056" s="130"/>
    </row>
    <row r="6057" ht="12.75">
      <c r="A6057" s="130"/>
    </row>
    <row r="6058" ht="12.75">
      <c r="A6058" s="130"/>
    </row>
    <row r="6059" ht="12.75">
      <c r="A6059" s="130"/>
    </row>
    <row r="6060" ht="12.75">
      <c r="A6060" s="130"/>
    </row>
    <row r="6061" ht="12.75">
      <c r="A6061" s="130"/>
    </row>
    <row r="6062" ht="12.75">
      <c r="A6062" s="130"/>
    </row>
    <row r="6063" ht="12.75">
      <c r="A6063" s="130"/>
    </row>
    <row r="6064" ht="12.75">
      <c r="A6064" s="130"/>
    </row>
    <row r="6065" ht="12.75">
      <c r="A6065" s="130"/>
    </row>
    <row r="6066" ht="12.75">
      <c r="A6066" s="130"/>
    </row>
    <row r="6067" ht="12.75">
      <c r="A6067" s="130"/>
    </row>
    <row r="6068" ht="12.75">
      <c r="A6068" s="130"/>
    </row>
    <row r="6069" ht="12.75">
      <c r="A6069" s="130"/>
    </row>
    <row r="6070" ht="12.75">
      <c r="A6070" s="130"/>
    </row>
    <row r="6071" ht="12.75">
      <c r="A6071" s="130"/>
    </row>
    <row r="6072" ht="12.75">
      <c r="A6072" s="130"/>
    </row>
    <row r="6073" ht="12.75">
      <c r="A6073" s="130"/>
    </row>
    <row r="6074" ht="12.75">
      <c r="A6074" s="130"/>
    </row>
    <row r="6075" ht="12.75">
      <c r="A6075" s="130"/>
    </row>
    <row r="6076" ht="12.75">
      <c r="A6076" s="130"/>
    </row>
    <row r="6077" ht="12.75">
      <c r="A6077" s="130"/>
    </row>
    <row r="6078" ht="12.75">
      <c r="A6078" s="130"/>
    </row>
    <row r="6079" ht="12.75">
      <c r="A6079" s="130"/>
    </row>
    <row r="6080" ht="12.75">
      <c r="A6080" s="130"/>
    </row>
    <row r="6081" ht="12.75">
      <c r="A6081" s="130"/>
    </row>
    <row r="6082" ht="12.75">
      <c r="A6082" s="130"/>
    </row>
    <row r="6083" ht="12.75">
      <c r="A6083" s="130"/>
    </row>
    <row r="6084" ht="12.75">
      <c r="A6084" s="130"/>
    </row>
    <row r="6085" ht="12.75">
      <c r="A6085" s="130"/>
    </row>
    <row r="6086" ht="12.75">
      <c r="A6086" s="130"/>
    </row>
    <row r="6087" ht="12.75">
      <c r="A6087" s="130"/>
    </row>
    <row r="6088" ht="12.75">
      <c r="A6088" s="130"/>
    </row>
    <row r="6089" ht="12.75">
      <c r="A6089" s="130"/>
    </row>
    <row r="6090" ht="12.75">
      <c r="A6090" s="130"/>
    </row>
    <row r="6091" ht="12.75">
      <c r="A6091" s="130"/>
    </row>
    <row r="6092" ht="12.75">
      <c r="A6092" s="130"/>
    </row>
    <row r="6093" ht="12.75">
      <c r="A6093" s="130"/>
    </row>
    <row r="6094" ht="12.75">
      <c r="A6094" s="130"/>
    </row>
    <row r="6095" ht="12.75">
      <c r="A6095" s="130"/>
    </row>
    <row r="6096" ht="12.75">
      <c r="A6096" s="130"/>
    </row>
    <row r="6097" ht="12.75">
      <c r="A6097" s="130"/>
    </row>
    <row r="6098" ht="12.75">
      <c r="A6098" s="130"/>
    </row>
    <row r="6099" ht="12.75">
      <c r="A6099" s="130"/>
    </row>
    <row r="6100" ht="12.75">
      <c r="A6100" s="130"/>
    </row>
    <row r="6101" ht="12.75">
      <c r="A6101" s="130"/>
    </row>
    <row r="6102" ht="12.75">
      <c r="A6102" s="130"/>
    </row>
    <row r="6103" ht="12.75">
      <c r="A6103" s="130"/>
    </row>
    <row r="6104" ht="12.75">
      <c r="A6104" s="130"/>
    </row>
    <row r="6105" ht="12.75">
      <c r="A6105" s="130"/>
    </row>
    <row r="6106" ht="12.75">
      <c r="A6106" s="130"/>
    </row>
    <row r="6107" ht="12.75">
      <c r="A6107" s="130"/>
    </row>
    <row r="6108" ht="12.75">
      <c r="A6108" s="130"/>
    </row>
    <row r="6109" ht="12.75">
      <c r="A6109" s="130"/>
    </row>
    <row r="6110" ht="12.75">
      <c r="A6110" s="130"/>
    </row>
    <row r="6111" ht="12.75">
      <c r="A6111" s="130"/>
    </row>
    <row r="6112" ht="12.75">
      <c r="A6112" s="130"/>
    </row>
    <row r="6113" ht="12.75">
      <c r="A6113" s="130"/>
    </row>
    <row r="6114" ht="12.75">
      <c r="A6114" s="130"/>
    </row>
  </sheetData>
  <sheetProtection/>
  <mergeCells count="11">
    <mergeCell ref="B1:F1"/>
    <mergeCell ref="B2:F2"/>
    <mergeCell ref="A9:A10"/>
    <mergeCell ref="F9:F10"/>
    <mergeCell ref="E9:E10"/>
    <mergeCell ref="D9:D10"/>
    <mergeCell ref="C9:C10"/>
    <mergeCell ref="B9:B10"/>
    <mergeCell ref="B3:F3"/>
    <mergeCell ref="B4:F4"/>
    <mergeCell ref="A6:F7"/>
  </mergeCells>
  <printOptions/>
  <pageMargins left="0.984251968503937" right="0.3937007874015748" top="0.4330708661417323" bottom="0.3937007874015748" header="0.11811023622047245" footer="0.4724409448818898"/>
  <pageSetup firstPageNumber="195" useFirstPageNumber="1" fitToHeight="69" fitToWidth="1" horizontalDpi="600" verticalDpi="600" orientation="portrait" paperSize="9" scale="68" r:id="rId1"/>
  <headerFooter alignWithMargins="0">
    <oddHeader>&amp;C&amp;P</oddHeader>
  </headerFooter>
  <rowBreaks count="3" manualBreakCount="3">
    <brk id="1214" max="5" man="1"/>
    <brk id="1225" max="255" man="1"/>
    <brk id="12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Борох Оксана Николаевна</cp:lastModifiedBy>
  <cp:lastPrinted>2015-11-16T10:38:44Z</cp:lastPrinted>
  <dcterms:created xsi:type="dcterms:W3CDTF">1996-10-08T23:32:33Z</dcterms:created>
  <dcterms:modified xsi:type="dcterms:W3CDTF">2015-11-16T10:50:40Z</dcterms:modified>
  <cp:category/>
  <cp:version/>
  <cp:contentType/>
  <cp:contentStatus/>
</cp:coreProperties>
</file>