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1355" windowHeight="7935" tabRatio="935" activeTab="1"/>
  </bookViews>
  <sheets>
    <sheet name="титульный лист" sheetId="17" r:id="rId1"/>
    <sheet name="методика" sheetId="16" r:id="rId2"/>
  </sheets>
  <calcPr calcId="125725"/>
</workbook>
</file>

<file path=xl/calcChain.xml><?xml version="1.0" encoding="utf-8"?>
<calcChain xmlns="http://schemas.openxmlformats.org/spreadsheetml/2006/main">
  <c r="C28" i="16"/>
  <c r="D28"/>
  <c r="E28"/>
  <c r="F28"/>
  <c r="G28"/>
  <c r="F27"/>
  <c r="D27"/>
  <c r="G26"/>
  <c r="F26"/>
  <c r="G27" l="1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G7" s="1"/>
  <c r="D7"/>
  <c r="G25" l="1"/>
  <c r="G23"/>
  <c r="G22"/>
  <c r="G21"/>
  <c r="G20"/>
  <c r="G19"/>
  <c r="G18"/>
  <c r="G17"/>
  <c r="G16"/>
  <c r="G15"/>
  <c r="G14"/>
  <c r="G13"/>
  <c r="G12"/>
  <c r="G11"/>
  <c r="G10"/>
  <c r="G9"/>
  <c r="G8" l="1"/>
  <c r="G24"/>
</calcChain>
</file>

<file path=xl/sharedStrings.xml><?xml version="1.0" encoding="utf-8"?>
<sst xmlns="http://schemas.openxmlformats.org/spreadsheetml/2006/main" count="68" uniqueCount="67">
  <si>
    <t>Наименование районов</t>
  </si>
  <si>
    <t>Подготовка почвы</t>
  </si>
  <si>
    <t>Алексеевский</t>
  </si>
  <si>
    <t>Борисовский</t>
  </si>
  <si>
    <t>Валуйский</t>
  </si>
  <si>
    <t>Вейделевский</t>
  </si>
  <si>
    <t>Волоконовский</t>
  </si>
  <si>
    <t>Грайворонский</t>
  </si>
  <si>
    <t>Губкинский</t>
  </si>
  <si>
    <t>Ивнянский</t>
  </si>
  <si>
    <t>Корочанский</t>
  </si>
  <si>
    <t>Красненский</t>
  </si>
  <si>
    <t>Кр.гвардейский</t>
  </si>
  <si>
    <t>Кр.яружский</t>
  </si>
  <si>
    <t>Новооскольский</t>
  </si>
  <si>
    <t>Прохоровский</t>
  </si>
  <si>
    <t>Ракитянский</t>
  </si>
  <si>
    <t>Ровеньский</t>
  </si>
  <si>
    <t>Старооскольский</t>
  </si>
  <si>
    <t>Чернянский</t>
  </si>
  <si>
    <t>Шебекинский</t>
  </si>
  <si>
    <t>Яковлевский</t>
  </si>
  <si>
    <t>ВСЕГО :</t>
  </si>
  <si>
    <t>Проведение уходов</t>
  </si>
  <si>
    <t>Стоимость работ всего, тыс.руб.</t>
  </si>
  <si>
    <t xml:space="preserve">Приложение </t>
  </si>
  <si>
    <t>№ п/п</t>
  </si>
  <si>
    <t xml:space="preserve">Распределение субсидий бюджетам муниципальных районов и городских округов на 2016 год на реализацию мероприятий по развитию мелиорации земель сельскохозяйственного назначения в рамках подпрограммы "Развитие мелиорации земель сельскохозяйственного назначения" государственной программы Белгородской области "Развитие сельского хозяйства и рыбоводства в Белгородской области на 2014 - 2020 годы" </t>
  </si>
  <si>
    <t>РАСЧЕТ</t>
  </si>
  <si>
    <t>распределения межбюджетного трансферта между бюджетами муниципальных образований и городских округов на 2016 год</t>
  </si>
  <si>
    <t>Коды</t>
  </si>
  <si>
    <t xml:space="preserve">Главный распорядитель средств бюджета субъекта </t>
  </si>
  <si>
    <t>Департамент агропромышленного комплекса Белгородской области</t>
  </si>
  <si>
    <t>Раздел</t>
  </si>
  <si>
    <t>Национальная экономика</t>
  </si>
  <si>
    <t>04</t>
  </si>
  <si>
    <t>Подраздел</t>
  </si>
  <si>
    <t>Сельское хозяйство и рыболовство</t>
  </si>
  <si>
    <t>05</t>
  </si>
  <si>
    <t>Государственная программа</t>
  </si>
  <si>
    <t xml:space="preserve">Развитие сельского хозяйства и рыбоводства в Белгородской области на 2014 - 2020 годы </t>
  </si>
  <si>
    <t>11</t>
  </si>
  <si>
    <t>Подпрограмма</t>
  </si>
  <si>
    <t>Основное мероприятие</t>
  </si>
  <si>
    <t>Наименование межбюджетного трансферта (направление расходов)</t>
  </si>
  <si>
    <t>Вид расходов</t>
  </si>
  <si>
    <t>Межбюджетные трансферты</t>
  </si>
  <si>
    <t>500</t>
  </si>
  <si>
    <t xml:space="preserve">Единица измерения : тыс. руб. </t>
  </si>
  <si>
    <t>384</t>
  </si>
  <si>
    <t>Документ, утверждающий методику распределения межбюджетного трансферта</t>
  </si>
  <si>
    <t xml:space="preserve">Закон Белгородской области "О бюджетном устройстве и бюджетном процессе в Белгородской области" от 16.11.2007 г. №162     </t>
  </si>
  <si>
    <t>(наименование, дата и номер нормативного правового акта)</t>
  </si>
  <si>
    <t xml:space="preserve">Субсидии бюджетам муниципальных районов и городских округов на реализацию мероприятий по развитию мелиорации земель сельскохозяйственного назначения </t>
  </si>
  <si>
    <t>Развитие мелиорации земель сельскохозяйственного назначения</t>
  </si>
  <si>
    <t>Основное мероприятие 8.2.</t>
  </si>
  <si>
    <t>02</t>
  </si>
  <si>
    <t>Алгоритм (формула) расчета объема межбюджетного трансферта муниципальному образованию</t>
  </si>
  <si>
    <t xml:space="preserve">                                        РС     = П * Сп + П * Су
                                            обл           
</t>
  </si>
  <si>
    <t>Площадь, га (П)</t>
  </si>
  <si>
    <t>Стоимость, тыс.руб.        (1017,28  руб. за 1 га) (Сп)</t>
  </si>
  <si>
    <t>Стоимость, тыс.руб.           (1160,2 руб. за 1 га) (Су)</t>
  </si>
  <si>
    <t xml:space="preserve">РС      - размер   субсидии  муниципальному   образованию;
   обл
 П       - площадь проведения работ;
 Сп      - стоимость работ по подготовке почвы для посадки саженцев;
 Су      - стоимость работ по уходу за посаженными культурами
</t>
  </si>
  <si>
    <t>73710</t>
  </si>
  <si>
    <t>8</t>
  </si>
  <si>
    <t>от    "    "            2015 г.</t>
  </si>
  <si>
    <t>Белгородский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</si>
</sst>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/>
    <xf numFmtId="0" fontId="0" fillId="0" borderId="3" xfId="0" applyBorder="1" applyAlignment="1">
      <alignment wrapText="1"/>
    </xf>
    <xf numFmtId="49" fontId="7" fillId="0" borderId="1" xfId="0" applyNumberFormat="1" applyFont="1" applyBorder="1" applyAlignment="1">
      <alignment horizontal="right"/>
    </xf>
    <xf numFmtId="0" fontId="0" fillId="0" borderId="3" xfId="0" applyBorder="1"/>
    <xf numFmtId="0" fontId="7" fillId="0" borderId="3" xfId="0" applyFont="1" applyBorder="1" applyAlignment="1">
      <alignment wrapText="1"/>
    </xf>
    <xf numFmtId="0" fontId="7" fillId="0" borderId="3" xfId="0" applyFont="1" applyBorder="1"/>
    <xf numFmtId="49" fontId="0" fillId="0" borderId="1" xfId="0" applyNumberFormat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0" fillId="0" borderId="2" xfId="0" applyBorder="1"/>
    <xf numFmtId="49" fontId="0" fillId="0" borderId="1" xfId="0" applyNumberFormat="1" applyBorder="1"/>
    <xf numFmtId="0" fontId="8" fillId="0" borderId="0" xfId="0" applyFont="1"/>
    <xf numFmtId="3" fontId="1" fillId="0" borderId="4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9"/>
  <sheetViews>
    <sheetView workbookViewId="0">
      <selection activeCell="F18" sqref="F18"/>
    </sheetView>
  </sheetViews>
  <sheetFormatPr defaultRowHeight="12.75"/>
  <cols>
    <col min="1" max="1" width="41" customWidth="1"/>
    <col min="2" max="2" width="68.140625" customWidth="1"/>
    <col min="3" max="3" width="5" customWidth="1"/>
  </cols>
  <sheetData>
    <row r="2" spans="1:4" ht="15.75">
      <c r="A2" s="38" t="s">
        <v>28</v>
      </c>
      <c r="B2" s="38"/>
      <c r="C2" s="38"/>
      <c r="D2" s="38"/>
    </row>
    <row r="3" spans="1:4" ht="15.75">
      <c r="A3" s="15" t="s">
        <v>29</v>
      </c>
      <c r="D3" s="16"/>
    </row>
    <row r="4" spans="1:4" ht="15.75">
      <c r="A4" s="17"/>
      <c r="B4" s="4" t="s">
        <v>65</v>
      </c>
      <c r="C4" s="16"/>
      <c r="D4" s="16"/>
    </row>
    <row r="5" spans="1:4">
      <c r="B5" s="16"/>
      <c r="D5" s="18" t="s">
        <v>30</v>
      </c>
    </row>
    <row r="6" spans="1:4" ht="25.5">
      <c r="A6" s="19" t="s">
        <v>31</v>
      </c>
      <c r="B6" s="20" t="s">
        <v>32</v>
      </c>
      <c r="C6" s="16"/>
      <c r="D6" s="21">
        <v>806</v>
      </c>
    </row>
    <row r="7" spans="1:4">
      <c r="A7" s="19" t="s">
        <v>33</v>
      </c>
      <c r="B7" s="22" t="s">
        <v>34</v>
      </c>
      <c r="C7" s="16"/>
      <c r="D7" s="23" t="s">
        <v>35</v>
      </c>
    </row>
    <row r="8" spans="1:4">
      <c r="A8" s="19" t="s">
        <v>36</v>
      </c>
      <c r="B8" s="24" t="s">
        <v>37</v>
      </c>
      <c r="C8" s="16"/>
      <c r="D8" s="23" t="s">
        <v>38</v>
      </c>
    </row>
    <row r="9" spans="1:4" ht="25.5">
      <c r="A9" s="19" t="s">
        <v>39</v>
      </c>
      <c r="B9" s="25" t="s">
        <v>40</v>
      </c>
      <c r="C9" s="16"/>
      <c r="D9" s="23" t="s">
        <v>41</v>
      </c>
    </row>
    <row r="10" spans="1:4">
      <c r="A10" s="19" t="s">
        <v>42</v>
      </c>
      <c r="B10" s="26" t="s">
        <v>54</v>
      </c>
      <c r="C10" s="16"/>
      <c r="D10" s="23" t="s">
        <v>64</v>
      </c>
    </row>
    <row r="11" spans="1:4">
      <c r="A11" s="19" t="s">
        <v>43</v>
      </c>
      <c r="B11" s="25" t="s">
        <v>55</v>
      </c>
      <c r="C11" s="16"/>
      <c r="D11" s="27" t="s">
        <v>56</v>
      </c>
    </row>
    <row r="12" spans="1:4" ht="38.25">
      <c r="A12" s="28" t="s">
        <v>44</v>
      </c>
      <c r="B12" s="29" t="s">
        <v>53</v>
      </c>
      <c r="C12" s="16"/>
      <c r="D12" s="23" t="s">
        <v>63</v>
      </c>
    </row>
    <row r="13" spans="1:4">
      <c r="A13" s="19" t="s">
        <v>45</v>
      </c>
      <c r="B13" s="30" t="s">
        <v>46</v>
      </c>
      <c r="C13" s="16"/>
      <c r="D13" s="34" t="s">
        <v>47</v>
      </c>
    </row>
    <row r="14" spans="1:4">
      <c r="A14" s="19" t="s">
        <v>48</v>
      </c>
      <c r="B14" s="30"/>
      <c r="C14" s="16"/>
      <c r="D14" s="23" t="s">
        <v>49</v>
      </c>
    </row>
    <row r="15" spans="1:4" ht="25.5">
      <c r="A15" s="19" t="s">
        <v>50</v>
      </c>
      <c r="B15" s="20" t="s">
        <v>51</v>
      </c>
      <c r="C15" s="16"/>
      <c r="D15" s="31"/>
    </row>
    <row r="16" spans="1:4">
      <c r="B16" s="32" t="s">
        <v>52</v>
      </c>
      <c r="C16" s="32"/>
    </row>
    <row r="18" spans="1:2" ht="70.5" customHeight="1">
      <c r="A18" s="36" t="s">
        <v>57</v>
      </c>
      <c r="B18" s="35" t="s">
        <v>58</v>
      </c>
    </row>
    <row r="19" spans="1:2" ht="76.5">
      <c r="B19" s="19" t="s">
        <v>62</v>
      </c>
    </row>
  </sheetData>
  <mergeCells count="1">
    <mergeCell ref="A2:D2"/>
  </mergeCells>
  <pageMargins left="0.70866141732283472" right="0.70866141732283472" top="0.35" bottom="0.2800000000000000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abSelected="1" showWhiteSpace="0" zoomScaleNormal="100" workbookViewId="0">
      <selection activeCell="I23" sqref="I23"/>
    </sheetView>
  </sheetViews>
  <sheetFormatPr defaultRowHeight="12.75"/>
  <cols>
    <col min="2" max="2" width="18.7109375" customWidth="1"/>
    <col min="3" max="3" width="17.85546875" customWidth="1"/>
    <col min="4" max="4" width="24.5703125" customWidth="1"/>
    <col min="5" max="5" width="18.5703125" customWidth="1"/>
    <col min="6" max="6" width="23.85546875" customWidth="1"/>
    <col min="7" max="7" width="19.5703125" customWidth="1"/>
  </cols>
  <sheetData>
    <row r="1" spans="1:7" ht="15.75">
      <c r="B1" s="1"/>
      <c r="C1" s="1"/>
      <c r="D1" s="1"/>
      <c r="E1" s="1"/>
      <c r="F1" s="41" t="s">
        <v>25</v>
      </c>
      <c r="G1" s="41"/>
    </row>
    <row r="2" spans="1:7" ht="93.75" customHeight="1">
      <c r="A2" s="40" t="s">
        <v>27</v>
      </c>
      <c r="B2" s="40"/>
      <c r="C2" s="40"/>
      <c r="D2" s="40"/>
      <c r="E2" s="40"/>
      <c r="F2" s="40"/>
      <c r="G2" s="40"/>
    </row>
    <row r="3" spans="1:7" ht="15.75">
      <c r="B3" s="3"/>
      <c r="C3" s="3"/>
      <c r="D3" s="3"/>
      <c r="E3" s="3"/>
      <c r="F3" s="3"/>
      <c r="G3" s="3"/>
    </row>
    <row r="4" spans="1:7" ht="15.75">
      <c r="A4" s="39" t="s">
        <v>26</v>
      </c>
      <c r="B4" s="42" t="s">
        <v>0</v>
      </c>
      <c r="C4" s="42" t="s">
        <v>1</v>
      </c>
      <c r="D4" s="42"/>
      <c r="E4" s="42" t="s">
        <v>23</v>
      </c>
      <c r="F4" s="42"/>
      <c r="G4" s="42" t="s">
        <v>24</v>
      </c>
    </row>
    <row r="5" spans="1:7" ht="12.75" customHeight="1">
      <c r="A5" s="39"/>
      <c r="B5" s="42"/>
      <c r="C5" s="42" t="s">
        <v>59</v>
      </c>
      <c r="D5" s="42" t="s">
        <v>60</v>
      </c>
      <c r="E5" s="42" t="s">
        <v>59</v>
      </c>
      <c r="F5" s="42" t="s">
        <v>61</v>
      </c>
      <c r="G5" s="42"/>
    </row>
    <row r="6" spans="1:7" ht="80.25" customHeight="1">
      <c r="A6" s="39"/>
      <c r="B6" s="42"/>
      <c r="C6" s="42"/>
      <c r="D6" s="42"/>
      <c r="E6" s="42"/>
      <c r="F6" s="42"/>
      <c r="G6" s="42"/>
    </row>
    <row r="7" spans="1:7" s="4" customFormat="1" ht="15.75">
      <c r="A7" s="7">
        <v>1</v>
      </c>
      <c r="B7" s="5" t="s">
        <v>2</v>
      </c>
      <c r="C7" s="13">
        <v>742</v>
      </c>
      <c r="D7" s="9">
        <f t="shared" ref="D7:D25" si="0">C7*1017.28/1000</f>
        <v>754.82176000000004</v>
      </c>
      <c r="E7" s="13">
        <v>742.3</v>
      </c>
      <c r="F7" s="9">
        <f t="shared" ref="F7:F25" si="1">E7*1160.2/1000</f>
        <v>861.21645999999998</v>
      </c>
      <c r="G7" s="11">
        <f>F7+D7</f>
        <v>1616.0382199999999</v>
      </c>
    </row>
    <row r="8" spans="1:7" s="4" customFormat="1" ht="15.75">
      <c r="A8" s="7">
        <v>2</v>
      </c>
      <c r="B8" s="5" t="s">
        <v>66</v>
      </c>
      <c r="C8" s="14">
        <v>235</v>
      </c>
      <c r="D8" s="9">
        <f>C8*1017.28/1000</f>
        <v>239.0608</v>
      </c>
      <c r="E8" s="14">
        <v>432.63</v>
      </c>
      <c r="F8" s="9">
        <f t="shared" si="1"/>
        <v>501.93732599999998</v>
      </c>
      <c r="G8" s="11">
        <f t="shared" ref="G8:G25" si="2">F8+D8</f>
        <v>740.99812599999996</v>
      </c>
    </row>
    <row r="9" spans="1:7" s="4" customFormat="1" ht="15.75">
      <c r="A9" s="7">
        <v>3</v>
      </c>
      <c r="B9" s="5" t="s">
        <v>3</v>
      </c>
      <c r="C9" s="13">
        <v>174</v>
      </c>
      <c r="D9" s="9">
        <f t="shared" si="0"/>
        <v>177.00672</v>
      </c>
      <c r="E9" s="13">
        <v>104.3</v>
      </c>
      <c r="F9" s="9">
        <f t="shared" si="1"/>
        <v>121.00886</v>
      </c>
      <c r="G9" s="11">
        <f t="shared" si="2"/>
        <v>298.01558</v>
      </c>
    </row>
    <row r="10" spans="1:7" s="4" customFormat="1" ht="15.75">
      <c r="A10" s="7">
        <v>4</v>
      </c>
      <c r="B10" s="5" t="s">
        <v>4</v>
      </c>
      <c r="C10" s="13">
        <v>100</v>
      </c>
      <c r="D10" s="9">
        <f t="shared" si="0"/>
        <v>101.72799999999999</v>
      </c>
      <c r="E10" s="13">
        <v>963.86</v>
      </c>
      <c r="F10" s="9">
        <f t="shared" si="1"/>
        <v>1118.270372</v>
      </c>
      <c r="G10" s="11">
        <f t="shared" si="2"/>
        <v>1219.998372</v>
      </c>
    </row>
    <row r="11" spans="1:7" s="4" customFormat="1" ht="15.75">
      <c r="A11" s="7">
        <v>5</v>
      </c>
      <c r="B11" s="5" t="s">
        <v>5</v>
      </c>
      <c r="C11" s="13">
        <v>363</v>
      </c>
      <c r="D11" s="9">
        <f t="shared" si="0"/>
        <v>369.27264000000002</v>
      </c>
      <c r="E11" s="13">
        <v>929.8</v>
      </c>
      <c r="F11" s="9">
        <f t="shared" si="1"/>
        <v>1078.75396</v>
      </c>
      <c r="G11" s="11">
        <f t="shared" si="2"/>
        <v>1448.0266000000001</v>
      </c>
    </row>
    <row r="12" spans="1:7" s="4" customFormat="1" ht="15.75">
      <c r="A12" s="7">
        <v>6</v>
      </c>
      <c r="B12" s="5" t="s">
        <v>6</v>
      </c>
      <c r="C12" s="14">
        <v>150</v>
      </c>
      <c r="D12" s="9">
        <f t="shared" si="0"/>
        <v>152.59200000000001</v>
      </c>
      <c r="E12" s="14">
        <v>752.81</v>
      </c>
      <c r="F12" s="9">
        <f t="shared" si="1"/>
        <v>873.41016200000001</v>
      </c>
      <c r="G12" s="11">
        <f t="shared" si="2"/>
        <v>1026.002162</v>
      </c>
    </row>
    <row r="13" spans="1:7" s="4" customFormat="1" ht="15.75">
      <c r="A13" s="7">
        <v>7</v>
      </c>
      <c r="B13" s="5" t="s">
        <v>7</v>
      </c>
      <c r="C13" s="13">
        <v>60</v>
      </c>
      <c r="D13" s="9">
        <f t="shared" si="0"/>
        <v>61.036799999999992</v>
      </c>
      <c r="E13" s="13">
        <v>175.8</v>
      </c>
      <c r="F13" s="9">
        <f t="shared" si="1"/>
        <v>203.96316000000004</v>
      </c>
      <c r="G13" s="11">
        <f t="shared" si="2"/>
        <v>264.99996000000004</v>
      </c>
    </row>
    <row r="14" spans="1:7" s="4" customFormat="1" ht="15.75">
      <c r="A14" s="7">
        <v>8</v>
      </c>
      <c r="B14" s="5" t="s">
        <v>9</v>
      </c>
      <c r="C14" s="14">
        <v>135</v>
      </c>
      <c r="D14" s="9">
        <f t="shared" si="0"/>
        <v>137.33279999999999</v>
      </c>
      <c r="E14" s="14">
        <v>185.89</v>
      </c>
      <c r="F14" s="9">
        <f t="shared" si="1"/>
        <v>215.66957799999997</v>
      </c>
      <c r="G14" s="11">
        <f t="shared" si="2"/>
        <v>353.00237799999996</v>
      </c>
    </row>
    <row r="15" spans="1:7" s="4" customFormat="1" ht="15.75">
      <c r="A15" s="7">
        <v>9</v>
      </c>
      <c r="B15" s="5" t="s">
        <v>10</v>
      </c>
      <c r="C15" s="13">
        <v>328</v>
      </c>
      <c r="D15" s="9">
        <f t="shared" si="0"/>
        <v>333.66783999999996</v>
      </c>
      <c r="E15" s="13">
        <v>434.66</v>
      </c>
      <c r="F15" s="9">
        <f t="shared" si="1"/>
        <v>504.29253200000005</v>
      </c>
      <c r="G15" s="11">
        <f t="shared" si="2"/>
        <v>837.96037200000001</v>
      </c>
    </row>
    <row r="16" spans="1:7" s="4" customFormat="1" ht="15.75">
      <c r="A16" s="7">
        <v>10</v>
      </c>
      <c r="B16" s="5" t="s">
        <v>11</v>
      </c>
      <c r="C16" s="13">
        <v>273</v>
      </c>
      <c r="D16" s="9">
        <f t="shared" si="0"/>
        <v>277.71744000000001</v>
      </c>
      <c r="E16" s="13">
        <v>336.39</v>
      </c>
      <c r="F16" s="9">
        <f t="shared" si="1"/>
        <v>390.27967799999999</v>
      </c>
      <c r="G16" s="11">
        <f t="shared" si="2"/>
        <v>667.997118</v>
      </c>
    </row>
    <row r="17" spans="1:7" s="4" customFormat="1" ht="15.75">
      <c r="A17" s="7">
        <v>11</v>
      </c>
      <c r="B17" s="5" t="s">
        <v>12</v>
      </c>
      <c r="C17" s="13">
        <v>585</v>
      </c>
      <c r="D17" s="9">
        <f t="shared" si="0"/>
        <v>595.10879999999997</v>
      </c>
      <c r="E17" s="13">
        <v>580.84</v>
      </c>
      <c r="F17" s="9">
        <f t="shared" si="1"/>
        <v>673.89056800000003</v>
      </c>
      <c r="G17" s="11">
        <f t="shared" si="2"/>
        <v>1268.999368</v>
      </c>
    </row>
    <row r="18" spans="1:7" s="4" customFormat="1" ht="15.75">
      <c r="A18" s="7">
        <v>12</v>
      </c>
      <c r="B18" s="5" t="s">
        <v>13</v>
      </c>
      <c r="C18" s="13">
        <v>160</v>
      </c>
      <c r="D18" s="9">
        <f t="shared" si="0"/>
        <v>162.76479999999998</v>
      </c>
      <c r="E18" s="13">
        <v>141.56</v>
      </c>
      <c r="F18" s="9">
        <f t="shared" si="1"/>
        <v>164.23791200000002</v>
      </c>
      <c r="G18" s="11">
        <f t="shared" si="2"/>
        <v>327.00271199999997</v>
      </c>
    </row>
    <row r="19" spans="1:7" s="4" customFormat="1" ht="15.75">
      <c r="A19" s="7">
        <v>13</v>
      </c>
      <c r="B19" s="5" t="s">
        <v>14</v>
      </c>
      <c r="C19" s="13">
        <v>380</v>
      </c>
      <c r="D19" s="9">
        <f t="shared" si="0"/>
        <v>386.56639999999999</v>
      </c>
      <c r="E19" s="13">
        <v>530.41999999999996</v>
      </c>
      <c r="F19" s="9">
        <f t="shared" si="1"/>
        <v>615.39328399999999</v>
      </c>
      <c r="G19" s="11">
        <f t="shared" si="2"/>
        <v>1001.9596839999999</v>
      </c>
    </row>
    <row r="20" spans="1:7" s="4" customFormat="1" ht="15.75">
      <c r="A20" s="7">
        <v>14</v>
      </c>
      <c r="B20" s="5" t="s">
        <v>15</v>
      </c>
      <c r="C20" s="14">
        <v>270</v>
      </c>
      <c r="D20" s="9">
        <f t="shared" si="0"/>
        <v>274.66559999999998</v>
      </c>
      <c r="E20" s="14">
        <v>547.61</v>
      </c>
      <c r="F20" s="9">
        <f t="shared" si="1"/>
        <v>635.33712200000014</v>
      </c>
      <c r="G20" s="11">
        <f t="shared" si="2"/>
        <v>910.00272200000018</v>
      </c>
    </row>
    <row r="21" spans="1:7" s="4" customFormat="1" ht="15.75">
      <c r="A21" s="7">
        <v>15</v>
      </c>
      <c r="B21" s="5" t="s">
        <v>16</v>
      </c>
      <c r="C21" s="13">
        <v>200</v>
      </c>
      <c r="D21" s="9">
        <f t="shared" si="0"/>
        <v>203.45599999999999</v>
      </c>
      <c r="E21" s="13">
        <v>151.28</v>
      </c>
      <c r="F21" s="9">
        <f t="shared" si="1"/>
        <v>175.51505600000002</v>
      </c>
      <c r="G21" s="11">
        <f t="shared" si="2"/>
        <v>378.97105599999998</v>
      </c>
    </row>
    <row r="22" spans="1:7" s="4" customFormat="1" ht="15.75">
      <c r="A22" s="7">
        <v>16</v>
      </c>
      <c r="B22" s="5" t="s">
        <v>17</v>
      </c>
      <c r="C22" s="13">
        <v>526</v>
      </c>
      <c r="D22" s="9">
        <f t="shared" si="0"/>
        <v>535.08928000000003</v>
      </c>
      <c r="E22" s="13">
        <v>661.02</v>
      </c>
      <c r="F22" s="9">
        <f t="shared" si="1"/>
        <v>766.91540399999997</v>
      </c>
      <c r="G22" s="11">
        <f t="shared" si="2"/>
        <v>1302.004684</v>
      </c>
    </row>
    <row r="23" spans="1:7" ht="15.75">
      <c r="A23" s="7">
        <v>17</v>
      </c>
      <c r="B23" s="5" t="s">
        <v>19</v>
      </c>
      <c r="C23" s="13">
        <v>250</v>
      </c>
      <c r="D23" s="9">
        <f t="shared" si="0"/>
        <v>254.32</v>
      </c>
      <c r="E23" s="13">
        <v>453.11</v>
      </c>
      <c r="F23" s="9">
        <f t="shared" si="1"/>
        <v>525.6982220000001</v>
      </c>
      <c r="G23" s="11">
        <f t="shared" si="2"/>
        <v>780.01822200000015</v>
      </c>
    </row>
    <row r="24" spans="1:7" ht="15.75">
      <c r="A24" s="7">
        <v>18</v>
      </c>
      <c r="B24" s="5" t="s">
        <v>20</v>
      </c>
      <c r="C24" s="13">
        <v>210</v>
      </c>
      <c r="D24" s="9">
        <f t="shared" si="0"/>
        <v>213.62879999999998</v>
      </c>
      <c r="E24" s="13">
        <v>321.82</v>
      </c>
      <c r="F24" s="9">
        <f t="shared" si="1"/>
        <v>373.375564</v>
      </c>
      <c r="G24" s="11">
        <f t="shared" si="2"/>
        <v>587.00436400000001</v>
      </c>
    </row>
    <row r="25" spans="1:7" ht="15.75">
      <c r="A25" s="7">
        <v>19</v>
      </c>
      <c r="B25" s="5" t="s">
        <v>21</v>
      </c>
      <c r="C25" s="13">
        <v>199</v>
      </c>
      <c r="D25" s="9">
        <f t="shared" si="0"/>
        <v>202.43871999999999</v>
      </c>
      <c r="E25" s="13">
        <v>297.85000000000002</v>
      </c>
      <c r="F25" s="9">
        <f t="shared" si="1"/>
        <v>345.56557000000009</v>
      </c>
      <c r="G25" s="11">
        <f t="shared" si="2"/>
        <v>548.00429000000008</v>
      </c>
    </row>
    <row r="26" spans="1:7" s="4" customFormat="1" ht="15.75">
      <c r="A26" s="37">
        <v>20</v>
      </c>
      <c r="B26" s="5" t="s">
        <v>8</v>
      </c>
      <c r="C26" s="13">
        <v>0</v>
      </c>
      <c r="D26" s="9">
        <v>0</v>
      </c>
      <c r="E26" s="13">
        <v>686.95</v>
      </c>
      <c r="F26" s="9">
        <f t="shared" ref="F26:F27" si="3">E26*1160.2/1000</f>
        <v>796.99939000000018</v>
      </c>
      <c r="G26" s="33">
        <f t="shared" ref="G26:G27" si="4">F26+D26</f>
        <v>796.99939000000018</v>
      </c>
    </row>
    <row r="27" spans="1:7" s="4" customFormat="1" ht="15.75">
      <c r="A27" s="37">
        <v>21</v>
      </c>
      <c r="B27" s="5" t="s">
        <v>18</v>
      </c>
      <c r="C27" s="13">
        <v>0</v>
      </c>
      <c r="D27" s="9">
        <f t="shared" ref="D27" si="5">C27*1017.28/1000</f>
        <v>0</v>
      </c>
      <c r="E27" s="13">
        <v>487.85</v>
      </c>
      <c r="F27" s="9">
        <f t="shared" si="3"/>
        <v>566.00357000000008</v>
      </c>
      <c r="G27" s="11">
        <f t="shared" si="4"/>
        <v>566.00357000000008</v>
      </c>
    </row>
    <row r="28" spans="1:7" ht="20.25" customHeight="1">
      <c r="A28" s="8"/>
      <c r="B28" s="6" t="s">
        <v>22</v>
      </c>
      <c r="C28" s="12">
        <f>SUM(C7:C27)</f>
        <v>5340</v>
      </c>
      <c r="D28" s="10">
        <f>SUM(D7:D27)</f>
        <v>5432.2752</v>
      </c>
      <c r="E28" s="12">
        <f>SUM(E7:E27)</f>
        <v>9918.7500000000018</v>
      </c>
      <c r="F28" s="10">
        <f>SUM(F7:F27)</f>
        <v>11507.733750000003</v>
      </c>
      <c r="G28" s="12">
        <f>SUM(G7:G27)</f>
        <v>16940.008950000003</v>
      </c>
    </row>
    <row r="29" spans="1:7" ht="15.75">
      <c r="B29" s="1"/>
      <c r="C29" s="1"/>
      <c r="D29" s="1"/>
      <c r="E29" s="1"/>
      <c r="F29" s="1"/>
      <c r="G29" s="2"/>
    </row>
  </sheetData>
  <mergeCells count="11">
    <mergeCell ref="A4:A6"/>
    <mergeCell ref="A2:G2"/>
    <mergeCell ref="F1:G1"/>
    <mergeCell ref="B4:B6"/>
    <mergeCell ref="C4:D4"/>
    <mergeCell ref="E4:F4"/>
    <mergeCell ref="G4:G6"/>
    <mergeCell ref="C5:C6"/>
    <mergeCell ref="D5:D6"/>
    <mergeCell ref="E5:E6"/>
    <mergeCell ref="F5:F6"/>
  </mergeCells>
  <pageMargins left="0.70866141732283472" right="0.15748031496062992" top="0.27559055118110237" bottom="0.74803149606299213" header="0.31496062992125984" footer="0.31496062992125984"/>
  <pageSetup paperSize="9" scale="91" orientation="landscape" r:id="rId1"/>
  <headerFooter>
    <oddFooter>&amp;Ф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методика</vt:lpstr>
    </vt:vector>
  </TitlesOfParts>
  <Company>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Вервейко Ирина Николаевна</cp:lastModifiedBy>
  <cp:lastPrinted>2015-11-14T13:18:41Z</cp:lastPrinted>
  <dcterms:created xsi:type="dcterms:W3CDTF">2010-04-26T07:48:02Z</dcterms:created>
  <dcterms:modified xsi:type="dcterms:W3CDTF">2015-12-15T12:01:32Z</dcterms:modified>
</cp:coreProperties>
</file>