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345" tabRatio="950" firstSheet="42" activeTab="54"/>
  </bookViews>
  <sheets>
    <sheet name="дотация " sheetId="1" r:id="rId1"/>
    <sheet name="дотация поселениям" sheetId="2" r:id="rId2"/>
    <sheet name="админ. комиссии" sheetId="3" r:id="rId3"/>
    <sheet name="сельское хозяйство" sheetId="4" state="hidden" r:id="rId4"/>
    <sheet name="сельхозпроизводство" sheetId="5" r:id="rId5"/>
    <sheet name="погребение апп." sheetId="6" r:id="rId6"/>
    <sheet name="опека соверш. аппарат" sheetId="7" r:id="rId7"/>
    <sheet name="комис несов " sheetId="8" r:id="rId8"/>
    <sheet name="соц.защита аппарат " sheetId="9" r:id="rId9"/>
    <sheet name="охрана труда" sheetId="10" r:id="rId10"/>
    <sheet name="выплата ЕДК" sheetId="11" r:id="rId11"/>
    <sheet name="Загсы" sheetId="12" r:id="rId12"/>
    <sheet name="стандарт по образованию " sheetId="13" r:id="rId13"/>
    <sheet name="классное руководство " sheetId="14" r:id="rId14"/>
    <sheet name="Стандарт ДОУ" sheetId="15" r:id="rId15"/>
    <sheet name="родит.плата в ДОУ" sheetId="16" r:id="rId16"/>
    <sheet name="соцподдержка учителям" sheetId="17" r:id="rId17"/>
    <sheet name="оплата ЖКХ из ФФК" sheetId="18" r:id="rId18"/>
    <sheet name="оплата ЖКХ(обл.)" sheetId="19" r:id="rId19"/>
    <sheet name="адресные субвенции" sheetId="20" r:id="rId20"/>
    <sheet name="погребение ЖКХ" sheetId="21" r:id="rId21"/>
    <sheet name="содерж и рем жилья дети-сироты" sheetId="22" r:id="rId22"/>
    <sheet name="транспортная доступность " sheetId="23" r:id="rId23"/>
    <sheet name="пригородное трансп. сообщение" sheetId="24" r:id="rId24"/>
    <sheet name="% ставка " sheetId="25" r:id="rId25"/>
    <sheet name="жильё дети-сироты" sheetId="26" r:id="rId26"/>
    <sheet name="жилье военным" sheetId="27" r:id="rId27"/>
    <sheet name="воинский учет" sheetId="28" r:id="rId28"/>
    <sheet name="оздоровление детей" sheetId="29" r:id="rId29"/>
    <sheet name="сохранившие беременность" sheetId="30" r:id="rId30"/>
    <sheet name="Детские пособия" sheetId="31" r:id="rId31"/>
    <sheet name="ВБД" sheetId="32" r:id="rId32"/>
    <sheet name="рождение третьего ребенка" sheetId="33" r:id="rId33"/>
    <sheet name="материнский капитал" sheetId="34" r:id="rId34"/>
    <sheet name="многодетные семьи" sheetId="35" r:id="rId35"/>
    <sheet name="погребение соцзащита" sheetId="36" r:id="rId36"/>
    <sheet name="почетные граждане " sheetId="37" r:id="rId37"/>
    <sheet name="особые заслуги Герои" sheetId="38" r:id="rId38"/>
    <sheet name="минеры" sheetId="39" r:id="rId39"/>
    <sheet name="автострахование" sheetId="40" r:id="rId40"/>
    <sheet name="доноры" sheetId="41" r:id="rId41"/>
    <sheet name="соцобслуживание" sheetId="42" r:id="rId42"/>
    <sheet name="лок военн конф" sheetId="43" r:id="rId43"/>
    <sheet name="трудная жизненная ситуация" sheetId="44" r:id="rId44"/>
    <sheet name="устр. детей в семью " sheetId="45" r:id="rId45"/>
    <sheet name="усынов" sheetId="46" r:id="rId46"/>
    <sheet name="ФСС при рождении ребёнка" sheetId="47" r:id="rId47"/>
    <sheet name="ФСС до 1,5 лет" sheetId="48" r:id="rId48"/>
    <sheet name="ФСС пособие берем." sheetId="49" r:id="rId49"/>
    <sheet name="ФСС  тыс. " sheetId="50" r:id="rId50"/>
    <sheet name="ЕДВ" sheetId="51" r:id="rId51"/>
    <sheet name="приемные семьи" sheetId="52" r:id="rId52"/>
    <sheet name="радиация" sheetId="53" r:id="rId53"/>
    <sheet name="капремонт 70 и 80 лет" sheetId="54" r:id="rId54"/>
    <sheet name="доступная среда" sheetId="55" r:id="rId55"/>
  </sheets>
  <definedNames>
    <definedName name="_xlnm.Print_Area" localSheetId="0">'дотация '!$A$1:$E$42</definedName>
  </definedNames>
  <calcPr fullCalcOnLoad="1" fullPrecision="0"/>
</workbook>
</file>

<file path=xl/sharedStrings.xml><?xml version="1.0" encoding="utf-8"?>
<sst xmlns="http://schemas.openxmlformats.org/spreadsheetml/2006/main" count="3038" uniqueCount="228">
  <si>
    <t>в том числе за счет  средств:</t>
  </si>
  <si>
    <t>федерального бюджета</t>
  </si>
  <si>
    <t>областного бюджета</t>
  </si>
  <si>
    <t>Герои Советского Союза, Герои Российской Федерации, полные кавалеры  ордена Славы</t>
  </si>
  <si>
    <t>Герои Социалистического Труда и полные кавалеры ордена  Трудовой Славы</t>
  </si>
  <si>
    <t>труженики тыла</t>
  </si>
  <si>
    <t xml:space="preserve">реабилитированные лица  </t>
  </si>
  <si>
    <t>лица, признанные пострадавшими от политических репрессий</t>
  </si>
  <si>
    <t>Дети войны</t>
  </si>
  <si>
    <t>Алексеевский и г.Алексеевка</t>
  </si>
  <si>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</si>
  <si>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</si>
  <si>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</si>
  <si>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</si>
  <si>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</si>
  <si>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</si>
  <si>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</si>
  <si>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</si>
  <si>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</si>
  <si>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</si>
  <si>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</si>
  <si>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</si>
  <si>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</si>
  <si>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</si>
  <si>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</si>
  <si>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и г.Шебекино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</si>
  <si>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</si>
  <si>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</si>
  <si>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</si>
  <si>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</si>
  <si>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</si>
  <si>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</si>
  <si>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</si>
  <si>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</si>
  <si>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</si>
  <si>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</si>
  <si>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</si>
  <si>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</si>
  <si>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</si>
  <si>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</si>
  <si>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</si>
  <si>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</si>
  <si>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</si>
  <si>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</si>
  <si>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</si>
  <si>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</si>
  <si>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</si>
  <si>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</si>
  <si>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</si>
  <si>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</si>
  <si>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</si>
  <si>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</si>
  <si>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</si>
  <si>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</si>
  <si>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</si>
  <si>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г.Валуйки и  Валуйский</t>
  </si>
  <si>
    <t>№ п/п</t>
  </si>
  <si>
    <t xml:space="preserve"> Губкинский</t>
  </si>
  <si>
    <t>Старооскольский</t>
  </si>
  <si>
    <t>Приложения 14</t>
  </si>
  <si>
    <t>Наименование муниципальных районов и городских  округов</t>
  </si>
  <si>
    <t>за счет средств областного бюджета</t>
  </si>
  <si>
    <t>в том числе</t>
  </si>
  <si>
    <t>в том числе:</t>
  </si>
  <si>
    <t>Нераспределенный резерв</t>
  </si>
  <si>
    <t>ветераны труда, ветераны военной службы</t>
  </si>
  <si>
    <t>*к иным категориям граждан относятся:</t>
  </si>
  <si>
    <t>- лица, которым присвоено звание "Почетный гражданин Белгородской области";</t>
  </si>
  <si>
    <t>- ветераны боевых действий, военнослужащие, проходившие военную службу в условиях чрезвычайного положения и при вооруженных конфликтах в Российской Федерации, а также проходившие военную службу в Чеченской Республике с января 1997 года по июль 1999 года;</t>
  </si>
  <si>
    <t>- лица, привлекавшиеся органами местной власти к разминированию территорий и объектов в период 1943 - 1950 годов.</t>
  </si>
  <si>
    <t>ветераны труда,  ветераны военной службы</t>
  </si>
  <si>
    <t>Таблица 39</t>
  </si>
  <si>
    <t xml:space="preserve">Сумма </t>
  </si>
  <si>
    <t>Поправки (+,-)</t>
  </si>
  <si>
    <t>СУММА</t>
  </si>
  <si>
    <t xml:space="preserve">Нераспределенный резерв </t>
  </si>
  <si>
    <t>Вдовы Героев Социалистического Труда и полных кавалеров  ордена Трудовой Славы</t>
  </si>
  <si>
    <t>за счет средств федерального бюджета</t>
  </si>
  <si>
    <t>на выплату пособия</t>
  </si>
  <si>
    <t xml:space="preserve"> </t>
  </si>
  <si>
    <t>В  С  Е  Г  О</t>
  </si>
  <si>
    <t xml:space="preserve">Наименование муниципальных районов </t>
  </si>
  <si>
    <t>(тыс.рублей)</t>
  </si>
  <si>
    <t>на государственную регистрацию актов гражданского состояния муниципальными районами  и городскими округами</t>
  </si>
  <si>
    <t>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</si>
  <si>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органы управления образованием</t>
  </si>
  <si>
    <t>в том числе по категориям граждан:</t>
  </si>
  <si>
    <t>органы управления в сфере культуры</t>
  </si>
  <si>
    <t>многодетные семьи</t>
  </si>
  <si>
    <t>Таблица 1</t>
  </si>
  <si>
    <t>Таблица 2</t>
  </si>
  <si>
    <t>Таблица 4</t>
  </si>
  <si>
    <t>Таблица 9</t>
  </si>
  <si>
    <t>Таблица 10</t>
  </si>
  <si>
    <t>Таблица 15</t>
  </si>
  <si>
    <t>Таблица 19</t>
  </si>
  <si>
    <t>Таблица 21</t>
  </si>
  <si>
    <t>Таблица 25</t>
  </si>
  <si>
    <t>Таблица 29</t>
  </si>
  <si>
    <t>Таблица 30</t>
  </si>
  <si>
    <t>Таблица 31</t>
  </si>
  <si>
    <t>Таблица 33</t>
  </si>
  <si>
    <t>Таблица 40</t>
  </si>
  <si>
    <t>Таблица 41</t>
  </si>
  <si>
    <t>Таблица 44</t>
  </si>
  <si>
    <t>Таблица 47</t>
  </si>
  <si>
    <t>Таблица 48</t>
  </si>
  <si>
    <t>Таблица 49</t>
  </si>
  <si>
    <t>Таблица 50</t>
  </si>
  <si>
    <t>Таблица 51</t>
  </si>
  <si>
    <t xml:space="preserve">+/-                         </t>
  </si>
  <si>
    <t>+/-</t>
  </si>
  <si>
    <t>на вознаграждение приемному родителю, оплату труда родителя-воспитателя</t>
  </si>
  <si>
    <t>Алексеевский и г. Алексеевка</t>
  </si>
  <si>
    <t>г. Валуйки и  Валуйский</t>
  </si>
  <si>
    <t>Шебекинский и г. Шебекино</t>
  </si>
  <si>
    <t>г. Валуйки и Валуйский</t>
  </si>
  <si>
    <t>г. Белгород</t>
  </si>
  <si>
    <t>Губкинский</t>
  </si>
  <si>
    <t>Наименование муниципальных районов и городских округов</t>
  </si>
  <si>
    <t>Наименование городского  округа</t>
  </si>
  <si>
    <t>на компенсацию убытков автоперевозчиков</t>
  </si>
  <si>
    <t>Таблица 22</t>
  </si>
  <si>
    <t>Таблица 26</t>
  </si>
  <si>
    <t>Таблица 32</t>
  </si>
  <si>
    <t>Таблица 34</t>
  </si>
  <si>
    <t>Таблица 35</t>
  </si>
  <si>
    <t>Таблица 36</t>
  </si>
  <si>
    <t>Таблица 37</t>
  </si>
  <si>
    <t>Таблица 38</t>
  </si>
  <si>
    <t>Таблица 42</t>
  </si>
  <si>
    <t>Таблица 43</t>
  </si>
  <si>
    <t>Таблица 45</t>
  </si>
  <si>
    <t>Таблица 46</t>
  </si>
  <si>
    <t>на компенсацию льготного проезда учащимся, студентам и аспирантам из малообеспеченных семей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</si>
  <si>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</si>
  <si>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совершеннолет-них лиц</t>
  </si>
  <si>
    <t>реабилитирован-ные лица и лица, признанные пострадавшими от политических репрессий</t>
  </si>
  <si>
    <t>- вдовы Героев Социалистического Труда и полных кавалеров ордена Трудовой Славы;</t>
  </si>
  <si>
    <t>И Т О Г О</t>
  </si>
  <si>
    <t xml:space="preserve">Распределение субвенций бюджетам муниципальных районов и городских округов на 2017 год на социальную поддержку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</si>
  <si>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>Распределение субвенций бюджетам муниципальных районов и городских округов  на 2017 год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</si>
  <si>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субвенций бюджетам муниципальных районов и городских округов на 2017 год на предоставление гражданам  адресных субсидий на оплату жилого помещения и коммунальных услуг</t>
  </si>
  <si>
    <t xml:space="preserve">Распределение субвенций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</t>
  </si>
  <si>
    <t>Распределение субвенций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</t>
  </si>
  <si>
    <t>иные категории граждан *</t>
  </si>
  <si>
    <t xml:space="preserve">Распределение субвенций бюджетам муниципальных районов и городских округов на 2017 год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</t>
  </si>
  <si>
    <t>Распределение субвенций бюджетам городских округов на 2017 год на обеспечение жильем граждан, уволенных с военной службы (службы), и приравненным к ним лиц</t>
  </si>
  <si>
    <t xml:space="preserve">Распределение субвенций бюджетам муниципальных районов на 2017 год на осуществление полномочий по первичному воинскому учету на территориях, где отсутствуют военные комиссариаты </t>
  </si>
  <si>
    <t xml:space="preserve">Распределение субвенций бюджетам муниципальных районов и городских округов на 2017 год для осуществления полномочий по обеспечению права граждан на социальное обслуживание </t>
  </si>
  <si>
    <t>Распределение субвенций бюджетам муниципальных районов и городских округов на 2017 год на оплату ежемесячных денежных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</t>
  </si>
  <si>
    <t xml:space="preserve"> Распределение субвенции бюджету  городского округа на 2017 год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</si>
  <si>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 xml:space="preserve"> Распределение субвенций бюджету городского округа на 2017 год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</si>
  <si>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Распределение субвенций бюджетам муниципальных районов и городских округов на 2017 год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</si>
  <si>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Распределение субвенций бюджетам муниципальных районов и городских округов на 2017 год по осуществлению ежегодной денежной выплаты лицам, награжденным нагрудным знаком «Почетный донор России» </t>
  </si>
  <si>
    <t xml:space="preserve">Распределение субвенций бюджетам муниципальных районов и городских округов на 2017 год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</si>
  <si>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Распределение субвенций бюджетам муниципальных районов и городских округов на 2017 год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</si>
  <si>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>Распределение субвенций бюджетам муниципальных районов и городских округов на 2017 год на выплату пособия лицам, которым присвоено звание «Почетный гражданин Белгородской области»</t>
  </si>
  <si>
    <t xml:space="preserve">Распределение субвенций бюджетам муниципальных районов и городских округов  на 2017 год на предоставление материальной и иной помощи для погребения </t>
  </si>
  <si>
    <t xml:space="preserve"> Распределение субвенций бюджетам муниципальных районов и городских округов на 2017 год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</si>
  <si>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 xml:space="preserve"> Распределение субвенций бюджетам муниципальных районов и городских округов на 2017 год на 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</si>
  <si>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 xml:space="preserve">Распределение субвенций бюджетам муниципальных районов и городских округов на 2017 год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</si>
  <si>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 xml:space="preserve">Распределение субвенций бюджетам муниципальных районов
и городских округов на 2017 год на выплату единовременного пособия при всех формах устройства детей, лишенных родительского попечения, в семью </t>
  </si>
  <si>
    <t xml:space="preserve">Распределение субвенций бюджетам муниципальных районов и городских округов на 2017 год на выплату пособий малоимущим гражданам и гражданам, оказавшимся в трудной жизненной ситуации </t>
  </si>
  <si>
    <t xml:space="preserve"> Распределение субвенций бюджетам муниципальных районов и городских округов на 2017 год на осуществление полномочий субъекта Российской Федерации на осуществление мер социальной защиты многодетных семей</t>
  </si>
  <si>
    <t xml:space="preserve">Распределение субвенций бюджетам муниципальных районов
и городских округов на 2017 год на выплату ежемесячных пособий гражданам, имеющим детей </t>
  </si>
  <si>
    <t xml:space="preserve">Распределение субвенций бюджетам муниципальных районов
и городских округов на 2017 год на выплату субсидий ветеранам боевых действий и другим категориям военнослужащих, 
лицам, привлекавшимся органами местной власти к
разминированию территорий и объектов в период 1943-1950 годов </t>
  </si>
  <si>
    <t xml:space="preserve">Распределение иных межбюджетных трансфертов бюджетам  муниципальных районов и городских округов на 2017 год на выплату единовременной адресной помощи женщинам, находящимся в трудной жизненной ситуации и сохранившим беременность </t>
  </si>
  <si>
    <t xml:space="preserve">Распределение субвенций бюджетам муниципальных районов и городских округов на 2017 год на ежемесячное денежное вознаграждение за классное руководство </t>
  </si>
  <si>
    <t xml:space="preserve">Распределение субвенций бюджетам муниципальных районов и городских округов на 2017 год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</si>
  <si>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>Распределение субвенций бюджетам муниципальных районов и городских округов на 2017 год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</si>
  <si>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Распределение субвенций бюджетам муниципальных районов и городских округов на 2017 год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(поселках городского типа) на территории Белгородской области </t>
  </si>
  <si>
    <t xml:space="preserve">Распределение субвенций бюджетам муниципальных районов и городских округов на 2017 год  на реализацию государственного стандарта общего образования </t>
  </si>
  <si>
    <t xml:space="preserve">Распределение субвенций бюджетам муниципальных районов и городских округов на 2017 год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</si>
  <si>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Распределение субвенций бюджетам муниципальных районов и городских округов на 2017 год на организацию транспортного обслуживания населения в пригородном межмуниципальном сообщении</t>
  </si>
  <si>
    <t xml:space="preserve">Распределение субвенций бюджетам муниципальных районов
и городских округов на 2017 год на организацию предоставления социального пособия на погребение </t>
  </si>
  <si>
    <t xml:space="preserve">Распределение субвенций бюджетам муниципальных районов и городских округов на 2017 год на организацию предоставления ежемесячных денежных компенсаций расходов по оплате жилищно-коммунальных услуг </t>
  </si>
  <si>
    <t xml:space="preserve">Распределение субвенций бюджетам муниципальных районов и городских округов на 2017 год на осуществление деятельности по опеке и попечительству </t>
  </si>
  <si>
    <t xml:space="preserve">Распределение субвенций бюджетам муниципальных районов
и городских округов на 2017 год на организацию предоставления отдельных мер социальной защиты населения </t>
  </si>
  <si>
    <t xml:space="preserve">Распределение субвенций бюджетам муниципальных районов
и городских округов на 2017 год на осуществление отдельных государственных полномочий по рассмотрению дел об административных правонарушениях </t>
  </si>
  <si>
    <t>Распределение субвенций бюджетам муниципальных районов и городских округов на 2017 год на организацию предоставления мер по поддержке сельскохозяйственного производства</t>
  </si>
  <si>
    <t xml:space="preserve">Распределение субвенций бюджетам муниципальных районов
и городских округов на 2017 год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</si>
  <si>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Распределение субвенций бюджетам муниципальных районов на 2017 год на осуществление полномочий по расчету и предоставлению дотаций на выравнивание бюджетной обеспеченности поселений </t>
  </si>
  <si>
    <t xml:space="preserve">Распределение субвенций бюджетам муниципальных районов и городских округов на 2017 год на мероприятия по проведению оздоровительной кампании детей </t>
  </si>
  <si>
    <t>Таблица 3</t>
  </si>
  <si>
    <t>Таблица 6</t>
  </si>
  <si>
    <t>Таблица 18</t>
  </si>
  <si>
    <t>Таблица 23</t>
  </si>
  <si>
    <t>Таблица 24</t>
  </si>
  <si>
    <t xml:space="preserve">                                        «Об областном бюджете на 2017 год»</t>
  </si>
  <si>
    <t xml:space="preserve">и на плановый период 2018 и 2019 годов </t>
  </si>
  <si>
    <t>Распределение дотаций на выравнивание бюджетной обеспеченности муниципальных районов на 2017 год</t>
  </si>
  <si>
    <t xml:space="preserve">                                           Приложение 28</t>
  </si>
  <si>
    <t>приложения 28</t>
  </si>
  <si>
    <t xml:space="preserve">                                                                           приложения 28</t>
  </si>
  <si>
    <t>приложения  28</t>
  </si>
  <si>
    <t>Наименование городских округов</t>
  </si>
  <si>
    <t xml:space="preserve">Распределение субвенций бюджетам муниципальных районов
и городских округов на 2017 год на осуществление полномочий в области охраны труда </t>
  </si>
  <si>
    <t xml:space="preserve">Распределение субвенций бюджетам муниципальных районов и
городских округов на 2017 год на государственную регистрацию актов гражданского состояния </t>
  </si>
  <si>
    <t xml:space="preserve">Распределение субвенций бюджетам муниципальных районов
и городских округов на 2017 год на выплату ежемесячных пособий лицам, привлекавшимся органами местной власти к разминированию территорий и объектов в период 1943-1950 годов </t>
  </si>
  <si>
    <t>Распределение субвенций бюджетам муниципальных районов и городских округов на 2017 год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</t>
  </si>
  <si>
    <t xml:space="preserve">Распределение субвенций бюджетам муниципальных районов и городских округов на 2017 год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</si>
  <si>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 xml:space="preserve">Распределение субвенций бюджетам муниципальных районов и городских округов на 2017 год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 </t>
  </si>
  <si>
    <t>ИТОГО</t>
  </si>
  <si>
    <t>Распределение субвенций бюджетам муниципальных районов и городских округов на 2017 год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</si>
  <si>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Распределение субвенций бюджетам муниципальных районов и городских округов на 2017 год на 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</si>
  <si>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Таблица 5</t>
  </si>
  <si>
    <t>Таблица 20</t>
  </si>
  <si>
    <t>Распределение субвенций бюджетам муниципальных районов
и городских округов на 2017 год на организацию предоставления мер по поддержке сельскохозяйственного производства</t>
  </si>
  <si>
    <t>Таблица 7</t>
  </si>
  <si>
    <t xml:space="preserve"> Таблица 8</t>
  </si>
  <si>
    <t>Таблица 11</t>
  </si>
  <si>
    <t>Таблица  12</t>
  </si>
  <si>
    <t>Таблица 13</t>
  </si>
  <si>
    <t>Таблица  14</t>
  </si>
  <si>
    <t>Таблица 16</t>
  </si>
  <si>
    <t xml:space="preserve">                                                                        Таблица 17</t>
  </si>
  <si>
    <t>Таблица 27</t>
  </si>
  <si>
    <t>Таблица  28</t>
  </si>
  <si>
    <t>Таблица 52</t>
  </si>
  <si>
    <t>Таблица 66</t>
  </si>
  <si>
    <t>Таблица 67</t>
  </si>
  <si>
    <t>Наименование муниципальных районов</t>
  </si>
  <si>
    <t>из них:</t>
  </si>
  <si>
    <t>Распределение субвенций бюджетам муниципальных районов на 2017 год на реализацию мероприятий государственной программы Российской Федерации «Доступная среда» на 2011-2020 годы</t>
  </si>
  <si>
    <t xml:space="preserve">                           (тыс.рублей)</t>
  </si>
  <si>
    <t>Распределение субвенций бюджетам муниципальных районов и городских округов на 2017 год на возмещение расходов по гарантированному перечню услуг по погребению  в рамках статьи 12 Федерального закона от 12.01.1996 № 8-ФЗ</t>
  </si>
  <si>
    <t xml:space="preserve">                                                  к закону Белгородской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</si>
</sst>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0.0"/>
    <numFmt numFmtId="174" formatCode="#,##0.0"/>
    <numFmt numFmtId="175" formatCode="_-* #,##0\ _р_._-;\-* #,##0\ _р_._-;_-* &quot;-&quot;??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8"/>
      <name val="Arial Cyr"/>
      <family val="2"/>
    </font>
    <font>
      <b/>
      <sz val="14"/>
      <color indexed="37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2"/>
    </font>
    <font>
      <b/>
      <sz val="14"/>
      <color indexed="37"/>
      <name val="Times New Roman"/>
      <family val="1"/>
    </font>
    <font>
      <b/>
      <sz val="12"/>
      <color indexed="37"/>
      <name val="Arial Cyr"/>
      <family val="2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Continuous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Continuous" vertical="center" wrapText="1"/>
      <protection locked="0"/>
    </xf>
    <xf numFmtId="0" fontId="8" fillId="33" borderId="18" xfId="0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1" fontId="10" fillId="0" borderId="13" xfId="0" applyNumberFormat="1" applyFont="1" applyFill="1" applyBorder="1" applyAlignment="1" applyProtection="1">
      <alignment vertical="center" wrapText="1"/>
      <protection locked="0"/>
    </xf>
    <xf numFmtId="0" fontId="11" fillId="33" borderId="17" xfId="0" applyFont="1" applyFill="1" applyBorder="1" applyAlignment="1" applyProtection="1">
      <alignment horizontal="centerContinuous" vertical="center" wrapText="1"/>
      <protection locked="0"/>
    </xf>
    <xf numFmtId="0" fontId="2" fillId="33" borderId="18" xfId="0" applyFont="1" applyFill="1" applyBorder="1" applyAlignment="1" applyProtection="1">
      <alignment horizontal="centerContinuous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15" fillId="0" borderId="13" xfId="0" applyNumberFormat="1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13" fillId="33" borderId="18" xfId="0" applyFont="1" applyFill="1" applyBorder="1" applyAlignment="1" applyProtection="1">
      <alignment horizontal="centerContinuous" vertical="center" wrapText="1"/>
      <protection locked="0"/>
    </xf>
    <xf numFmtId="0" fontId="16" fillId="33" borderId="10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 applyProtection="1">
      <alignment horizontal="centerContinuous" vertical="center" wrapText="1"/>
      <protection locked="0"/>
    </xf>
    <xf numFmtId="3" fontId="2" fillId="33" borderId="10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 wrapText="1"/>
      <protection locked="0"/>
    </xf>
    <xf numFmtId="3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vertical="top" wrapText="1"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1" fontId="6" fillId="33" borderId="25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17" fillId="33" borderId="17" xfId="0" applyFont="1" applyFill="1" applyBorder="1" applyAlignment="1" applyProtection="1">
      <alignment horizontal="centerContinuous" vertical="center" wrapText="1"/>
      <protection locked="0"/>
    </xf>
    <xf numFmtId="0" fontId="18" fillId="33" borderId="17" xfId="0" applyFont="1" applyFill="1" applyBorder="1" applyAlignment="1" applyProtection="1">
      <alignment horizontal="centerContinuous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174" fontId="6" fillId="0" borderId="22" xfId="0" applyNumberFormat="1" applyFont="1" applyFill="1" applyBorder="1" applyAlignment="1" applyProtection="1">
      <alignment vertical="center" wrapText="1"/>
      <protection locked="0"/>
    </xf>
    <xf numFmtId="174" fontId="6" fillId="0" borderId="14" xfId="0" applyNumberFormat="1" applyFont="1" applyFill="1" applyBorder="1" applyAlignment="1" applyProtection="1">
      <alignment vertical="center" wrapText="1"/>
      <protection locked="0"/>
    </xf>
    <xf numFmtId="174" fontId="6" fillId="0" borderId="15" xfId="0" applyNumberFormat="1" applyFont="1" applyFill="1" applyBorder="1" applyAlignment="1" applyProtection="1">
      <alignment vertical="center" wrapText="1"/>
      <protection locked="0"/>
    </xf>
    <xf numFmtId="3" fontId="6" fillId="33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Continuous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3" fontId="8" fillId="0" borderId="22" xfId="0" applyNumberFormat="1" applyFont="1" applyFill="1" applyBorder="1" applyAlignment="1" applyProtection="1">
      <alignment vertical="center" wrapText="1"/>
      <protection locked="0"/>
    </xf>
    <xf numFmtId="3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vertical="center" wrapText="1"/>
      <protection locked="0"/>
    </xf>
    <xf numFmtId="3" fontId="21" fillId="0" borderId="13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33" borderId="35" xfId="0" applyFont="1" applyFill="1" applyBorder="1" applyAlignment="1" applyProtection="1">
      <alignment horizontal="centerContinuous" vertical="center" wrapText="1"/>
      <protection locked="0"/>
    </xf>
    <xf numFmtId="0" fontId="8" fillId="33" borderId="36" xfId="0" applyFont="1" applyFill="1" applyBorder="1" applyAlignment="1" applyProtection="1">
      <alignment horizontal="centerContinuous" vertical="center" wrapText="1"/>
      <protection locked="0"/>
    </xf>
    <xf numFmtId="0" fontId="19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vertical="center" wrapTex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3" fontId="6" fillId="0" borderId="40" xfId="0" applyNumberFormat="1" applyFont="1" applyBorder="1" applyAlignment="1">
      <alignment vertical="top" wrapText="1"/>
    </xf>
    <xf numFmtId="0" fontId="8" fillId="0" borderId="41" xfId="0" applyFont="1" applyBorder="1" applyAlignment="1">
      <alignment horizontal="center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 applyProtection="1">
      <alignment vertical="center" wrapText="1"/>
      <protection locked="0"/>
    </xf>
    <xf numFmtId="3" fontId="6" fillId="0" borderId="43" xfId="0" applyNumberFormat="1" applyFont="1" applyBorder="1" applyAlignment="1">
      <alignment vertical="top" wrapText="1"/>
    </xf>
    <xf numFmtId="0" fontId="8" fillId="0" borderId="44" xfId="0" applyFont="1" applyBorder="1" applyAlignment="1">
      <alignment horizontal="center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6" fillId="0" borderId="45" xfId="0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Border="1" applyAlignment="1">
      <alignment vertical="top" wrapText="1"/>
    </xf>
    <xf numFmtId="3" fontId="20" fillId="0" borderId="10" xfId="0" applyNumberFormat="1" applyFont="1" applyFill="1" applyBorder="1" applyAlignment="1" applyProtection="1">
      <alignment vertical="center" wrapText="1"/>
      <protection locked="0"/>
    </xf>
    <xf numFmtId="3" fontId="6" fillId="33" borderId="4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Continuous" vertical="center" wrapText="1"/>
      <protection locked="0"/>
    </xf>
    <xf numFmtId="0" fontId="14" fillId="0" borderId="0" xfId="0" applyFont="1" applyFill="1" applyAlignment="1" applyProtection="1">
      <alignment horizontal="centerContinuous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0" fontId="19" fillId="33" borderId="17" xfId="0" applyFont="1" applyFill="1" applyBorder="1" applyAlignment="1" applyProtection="1">
      <alignment horizontal="centerContinuous" vertical="center" wrapText="1"/>
      <protection locked="0"/>
    </xf>
    <xf numFmtId="0" fontId="19" fillId="33" borderId="18" xfId="0" applyFont="1" applyFill="1" applyBorder="1" applyAlignment="1" applyProtection="1">
      <alignment horizontal="centerContinuous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3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73" fontId="6" fillId="33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vertical="center" wrapText="1"/>
      <protection locked="0"/>
    </xf>
    <xf numFmtId="0" fontId="0" fillId="0" borderId="60" xfId="0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58" xfId="0" applyFont="1" applyFill="1" applyBorder="1" applyAlignment="1" applyProtection="1">
      <alignment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0" applyFont="1" applyBorder="1" applyAlignment="1">
      <alignment horizontal="right"/>
    </xf>
    <xf numFmtId="3" fontId="14" fillId="0" borderId="26" xfId="0" applyNumberFormat="1" applyFont="1" applyBorder="1" applyAlignment="1">
      <alignment horizontal="right" wrapText="1"/>
    </xf>
    <xf numFmtId="3" fontId="14" fillId="0" borderId="61" xfId="0" applyNumberFormat="1" applyFont="1" applyBorder="1" applyAlignment="1">
      <alignment horizontal="right" wrapText="1"/>
    </xf>
    <xf numFmtId="0" fontId="8" fillId="0" borderId="62" xfId="0" applyFont="1" applyFill="1" applyBorder="1" applyAlignment="1" applyProtection="1">
      <alignment vertical="center" wrapText="1"/>
      <protection locked="0"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63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58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quotePrefix="1">
      <alignment horizontal="center" vertical="center" wrapText="1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vertical="center" wrapText="1"/>
      <protection locked="0"/>
    </xf>
    <xf numFmtId="0" fontId="9" fillId="0" borderId="65" xfId="0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3" applyFont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 wrapText="1"/>
    </xf>
    <xf numFmtId="3" fontId="8" fillId="0" borderId="62" xfId="0" applyNumberFormat="1" applyFont="1" applyFill="1" applyBorder="1" applyAlignment="1" applyProtection="1">
      <alignment vertical="center" wrapText="1"/>
      <protection locked="0"/>
    </xf>
    <xf numFmtId="3" fontId="6" fillId="0" borderId="42" xfId="0" applyNumberFormat="1" applyFont="1" applyFill="1" applyBorder="1" applyAlignment="1" applyProtection="1">
      <alignment vertical="center" wrapText="1"/>
      <protection locked="0"/>
    </xf>
    <xf numFmtId="3" fontId="6" fillId="0" borderId="6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6" fillId="33" borderId="17" xfId="0" applyNumberFormat="1" applyFont="1" applyFill="1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40" xfId="0" applyFill="1" applyBorder="1" applyAlignment="1" applyProtection="1">
      <alignment vertical="center" wrapText="1"/>
      <protection locked="0"/>
    </xf>
    <xf numFmtId="0" fontId="0" fillId="0" borderId="42" xfId="0" applyFill="1" applyBorder="1" applyAlignment="1" applyProtection="1">
      <alignment vertical="center" wrapText="1"/>
      <protection locked="0"/>
    </xf>
    <xf numFmtId="0" fontId="0" fillId="0" borderId="43" xfId="0" applyFill="1" applyBorder="1" applyAlignment="1" applyProtection="1">
      <alignment vertical="center" wrapText="1"/>
      <protection locked="0"/>
    </xf>
    <xf numFmtId="3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0" fontId="9" fillId="0" borderId="43" xfId="0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8" fillId="0" borderId="57" xfId="0" applyFont="1" applyFill="1" applyBorder="1" applyAlignment="1" applyProtection="1">
      <alignment horizontal="right" vertical="center" wrapText="1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 wrapText="1"/>
      <protection locked="0"/>
    </xf>
    <xf numFmtId="0" fontId="6" fillId="0" borderId="57" xfId="0" applyFont="1" applyFill="1" applyBorder="1" applyAlignment="1" applyProtection="1">
      <alignment horizontal="right" vertical="center" wrapText="1"/>
      <protection locked="0"/>
    </xf>
    <xf numFmtId="3" fontId="6" fillId="33" borderId="25" xfId="0" applyNumberFormat="1" applyFont="1" applyFill="1" applyBorder="1" applyAlignment="1" applyProtection="1">
      <alignment vertical="center" wrapText="1"/>
      <protection locked="0"/>
    </xf>
    <xf numFmtId="3" fontId="6" fillId="33" borderId="24" xfId="0" applyNumberFormat="1" applyFont="1" applyFill="1" applyBorder="1" applyAlignment="1" applyProtection="1">
      <alignment vertical="center" wrapText="1"/>
      <protection locked="0"/>
    </xf>
    <xf numFmtId="0" fontId="9" fillId="0" borderId="67" xfId="0" applyFont="1" applyFill="1" applyBorder="1" applyAlignment="1" applyProtection="1">
      <alignment vertical="center" wrapText="1"/>
      <protection locked="0"/>
    </xf>
    <xf numFmtId="3" fontId="7" fillId="0" borderId="67" xfId="0" applyNumberFormat="1" applyFont="1" applyFill="1" applyBorder="1" applyAlignment="1" applyProtection="1">
      <alignment vertical="center" wrapText="1"/>
      <protection locked="0"/>
    </xf>
    <xf numFmtId="0" fontId="8" fillId="0" borderId="68" xfId="0" applyFont="1" applyFill="1" applyBorder="1" applyAlignment="1" applyProtection="1">
      <alignment vertical="center" wrapText="1"/>
      <protection locked="0"/>
    </xf>
    <xf numFmtId="3" fontId="7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 applyProtection="1">
      <alignment vertical="center" wrapText="1"/>
      <protection locked="0"/>
    </xf>
    <xf numFmtId="3" fontId="7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6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vertical="center" wrapText="1"/>
      <protection locked="0"/>
    </xf>
    <xf numFmtId="174" fontId="7" fillId="0" borderId="13" xfId="0" applyNumberFormat="1" applyFont="1" applyFill="1" applyBorder="1" applyAlignment="1" applyProtection="1">
      <alignment vertical="center" wrapText="1"/>
      <protection locked="0"/>
    </xf>
    <xf numFmtId="174" fontId="6" fillId="33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5" fillId="0" borderId="0" xfId="53" applyFont="1" applyFill="1" applyAlignment="1" applyProtection="1">
      <alignment vertical="center" wrapText="1"/>
      <protection locked="0"/>
    </xf>
    <xf numFmtId="174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174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8" fillId="0" borderId="0" xfId="53" applyFont="1" applyAlignment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59" xfId="0" applyFont="1" applyFill="1" applyBorder="1" applyAlignment="1" applyProtection="1">
      <alignment horizontal="center" vertical="center" textRotation="90" wrapText="1"/>
      <protection locked="0"/>
    </xf>
    <xf numFmtId="0" fontId="8" fillId="0" borderId="58" xfId="0" applyFont="1" applyFill="1" applyBorder="1" applyAlignment="1" applyProtection="1">
      <alignment horizontal="center" vertical="center" textRotation="90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3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textRotation="90" wrapText="1"/>
      <protection locked="0"/>
    </xf>
    <xf numFmtId="0" fontId="19" fillId="0" borderId="59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 vertical="center" wrapText="1"/>
      <protection locked="0"/>
    </xf>
    <xf numFmtId="0" fontId="19" fillId="0" borderId="70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19" fillId="0" borderId="73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right" vertical="center" wrapText="1"/>
      <protection locked="0"/>
    </xf>
    <xf numFmtId="0" fontId="0" fillId="0" borderId="57" xfId="0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justify" wrapText="1"/>
    </xf>
    <xf numFmtId="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Border="1" applyAlignment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77" xfId="0" applyFont="1" applyFill="1" applyBorder="1" applyAlignment="1" applyProtection="1">
      <alignment horizontal="center" vertical="center" wrapText="1"/>
      <protection locked="0"/>
    </xf>
    <xf numFmtId="0" fontId="19" fillId="0" borderId="7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78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>
      <alignment horizontal="center" vertical="center" wrapText="1"/>
    </xf>
    <xf numFmtId="0" fontId="25" fillId="0" borderId="79" xfId="0" applyFont="1" applyFill="1" applyBorder="1" applyAlignment="1" applyProtection="1">
      <alignment horizontal="center" vertical="center" wrapText="1"/>
      <protection locked="0"/>
    </xf>
    <xf numFmtId="0" fontId="25" fillId="0" borderId="80" xfId="0" applyFont="1" applyFill="1" applyBorder="1" applyAlignment="1" applyProtection="1">
      <alignment horizontal="center" vertical="center" wrapText="1"/>
      <protection locked="0"/>
    </xf>
    <xf numFmtId="0" fontId="25" fillId="0" borderId="8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 wrapText="1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83" xfId="0" applyFont="1" applyFill="1" applyBorder="1" applyAlignment="1" applyProtection="1">
      <alignment horizontal="center" vertical="center" wrapText="1"/>
      <protection locked="0"/>
    </xf>
    <xf numFmtId="0" fontId="24" fillId="0" borderId="84" xfId="0" applyFont="1" applyFill="1" applyBorder="1" applyAlignment="1" applyProtection="1">
      <alignment horizontal="center" vertical="center" wrapText="1"/>
      <protection locked="0"/>
    </xf>
    <xf numFmtId="0" fontId="24" fillId="0" borderId="8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right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чтение 24, 25 дотация, посел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zoomScalePageLayoutView="0" workbookViewId="0" topLeftCell="A16">
      <selection activeCell="C2" sqref="C2:D2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125" style="1" customWidth="1"/>
    <col min="4" max="4" width="27.875" style="1" customWidth="1"/>
    <col min="5" max="5" width="7.625" style="1" customWidth="1"/>
    <col min="6" max="6" width="8.875" style="1" customWidth="1"/>
    <col min="7" max="7" width="5.875" style="1" customWidth="1"/>
    <col min="8" max="8" width="7.125" style="1" customWidth="1"/>
    <col min="9" max="10" width="6.75390625" style="1" customWidth="1"/>
    <col min="11" max="11" width="6.625" style="1" customWidth="1"/>
    <col min="12" max="12" width="7.125" style="1" customWidth="1"/>
    <col min="13" max="13" width="7.25390625" style="1" customWidth="1"/>
    <col min="14" max="14" width="6.375" style="1" customWidth="1"/>
    <col min="15" max="15" width="5.875" style="1" customWidth="1"/>
    <col min="16" max="16" width="6.75390625" style="1" customWidth="1"/>
    <col min="17" max="16384" width="8.875" style="1" customWidth="1"/>
  </cols>
  <sheetData>
    <row r="1" spans="2:6" ht="18.75" customHeight="1">
      <c r="B1" s="7"/>
      <c r="C1" s="230" t="s">
        <v>192</v>
      </c>
      <c r="D1" s="230"/>
      <c r="E1" s="21"/>
      <c r="F1" s="21"/>
    </row>
    <row r="2" spans="2:6" ht="18.75" customHeight="1">
      <c r="B2" s="7"/>
      <c r="C2" s="230" t="s">
        <v>227</v>
      </c>
      <c r="D2" s="230"/>
      <c r="E2" s="21"/>
      <c r="F2" s="21"/>
    </row>
    <row r="3" spans="2:6" ht="20.25" customHeight="1">
      <c r="B3" s="7"/>
      <c r="C3" s="231" t="s">
        <v>189</v>
      </c>
      <c r="D3" s="231"/>
      <c r="E3" s="30"/>
      <c r="F3" s="21"/>
    </row>
    <row r="4" spans="2:6" ht="15" customHeight="1">
      <c r="B4" s="7"/>
      <c r="C4" s="231" t="s">
        <v>190</v>
      </c>
      <c r="D4" s="231"/>
      <c r="E4" s="30"/>
      <c r="F4" s="21"/>
    </row>
    <row r="5" spans="2:6" ht="13.5" customHeight="1">
      <c r="B5" s="7"/>
      <c r="C5" s="7"/>
      <c r="D5" s="29"/>
      <c r="E5" s="30"/>
      <c r="F5" s="21"/>
    </row>
    <row r="6" spans="2:6" ht="23.25" customHeight="1">
      <c r="B6" s="7"/>
      <c r="C6" s="7"/>
      <c r="D6" s="176" t="s">
        <v>89</v>
      </c>
      <c r="E6" s="30"/>
      <c r="F6" s="21"/>
    </row>
    <row r="7" spans="2:13" ht="59.25" customHeight="1">
      <c r="B7" s="232" t="s">
        <v>191</v>
      </c>
      <c r="C7" s="232"/>
      <c r="D7" s="232"/>
      <c r="E7" s="175"/>
      <c r="F7" s="175"/>
      <c r="G7" s="221"/>
      <c r="H7" s="4"/>
      <c r="I7" s="4"/>
      <c r="J7" s="4"/>
      <c r="K7" s="4"/>
      <c r="L7" s="4"/>
      <c r="M7" s="4"/>
    </row>
    <row r="8" spans="2:7" ht="12.75" customHeight="1">
      <c r="B8" s="131"/>
      <c r="C8" s="131"/>
      <c r="D8" s="6"/>
      <c r="E8" s="21"/>
      <c r="F8" s="21"/>
      <c r="G8" s="221"/>
    </row>
    <row r="9" spans="2:6" ht="16.5" customHeight="1">
      <c r="B9" s="12"/>
      <c r="C9" s="177"/>
      <c r="D9" s="199" t="s">
        <v>31</v>
      </c>
      <c r="E9" s="21"/>
      <c r="F9" s="21"/>
    </row>
    <row r="10" spans="2:6" ht="7.5" customHeight="1" thickBot="1">
      <c r="B10" s="12"/>
      <c r="C10" s="178"/>
      <c r="D10" s="6"/>
      <c r="E10" s="21"/>
      <c r="F10" s="21"/>
    </row>
    <row r="11" spans="2:6" s="3" customFormat="1" ht="33" customHeight="1">
      <c r="B11" s="233" t="s">
        <v>56</v>
      </c>
      <c r="C11" s="236" t="s">
        <v>81</v>
      </c>
      <c r="D11" s="236" t="s">
        <v>32</v>
      </c>
      <c r="E11" s="21"/>
      <c r="F11" s="21"/>
    </row>
    <row r="12" spans="2:6" ht="25.5" customHeight="1">
      <c r="B12" s="234"/>
      <c r="C12" s="237"/>
      <c r="D12" s="237"/>
      <c r="E12" s="21"/>
      <c r="F12" s="21"/>
    </row>
    <row r="13" spans="2:6" ht="24.75" customHeight="1" thickBot="1">
      <c r="B13" s="235"/>
      <c r="C13" s="238"/>
      <c r="D13" s="238"/>
      <c r="E13" s="21"/>
      <c r="F13" s="21"/>
    </row>
    <row r="14" spans="2:6" ht="24.75" customHeight="1" thickBot="1">
      <c r="B14" s="5">
        <v>1</v>
      </c>
      <c r="C14" s="5">
        <v>2</v>
      </c>
      <c r="D14" s="5">
        <v>3</v>
      </c>
      <c r="E14" s="21"/>
      <c r="F14" s="21"/>
    </row>
    <row r="15" spans="2:6" ht="25.5" customHeight="1">
      <c r="B15" s="15" t="s">
        <v>33</v>
      </c>
      <c r="C15" s="9" t="s">
        <v>113</v>
      </c>
      <c r="D15" s="40">
        <v>135062</v>
      </c>
      <c r="E15" s="21"/>
      <c r="F15" s="21"/>
    </row>
    <row r="16" spans="2:6" ht="24.75" customHeight="1">
      <c r="B16" s="16" t="s">
        <v>34</v>
      </c>
      <c r="C16" s="10" t="s">
        <v>10</v>
      </c>
      <c r="D16" s="40">
        <v>404707</v>
      </c>
      <c r="E16" s="21"/>
      <c r="F16" s="21"/>
    </row>
    <row r="17" spans="2:6" ht="24.75" customHeight="1">
      <c r="B17" s="16" t="s">
        <v>36</v>
      </c>
      <c r="C17" s="10" t="s">
        <v>11</v>
      </c>
      <c r="D17" s="40">
        <v>98284</v>
      </c>
      <c r="E17" s="21"/>
      <c r="F17" s="21"/>
    </row>
    <row r="18" spans="2:6" ht="24.75" customHeight="1">
      <c r="B18" s="16" t="s">
        <v>35</v>
      </c>
      <c r="C18" s="10" t="s">
        <v>116</v>
      </c>
      <c r="D18" s="40">
        <v>131706</v>
      </c>
      <c r="E18" s="21"/>
      <c r="F18" s="21"/>
    </row>
    <row r="19" spans="2:6" ht="25.5" customHeight="1">
      <c r="B19" s="16" t="s">
        <v>37</v>
      </c>
      <c r="C19" s="10" t="s">
        <v>12</v>
      </c>
      <c r="D19" s="40">
        <v>177215</v>
      </c>
      <c r="E19" s="21"/>
      <c r="F19" s="21"/>
    </row>
    <row r="20" spans="2:6" ht="25.5" customHeight="1">
      <c r="B20" s="16" t="s">
        <v>38</v>
      </c>
      <c r="C20" s="10" t="s">
        <v>13</v>
      </c>
      <c r="D20" s="40">
        <v>183081</v>
      </c>
      <c r="E20" s="21"/>
      <c r="F20" s="21"/>
    </row>
    <row r="21" spans="2:6" ht="27" customHeight="1">
      <c r="B21" s="16" t="s">
        <v>39</v>
      </c>
      <c r="C21" s="10" t="s">
        <v>14</v>
      </c>
      <c r="D21" s="40">
        <v>89991</v>
      </c>
      <c r="E21" s="21"/>
      <c r="F21" s="21"/>
    </row>
    <row r="22" spans="2:6" ht="25.5" customHeight="1">
      <c r="B22" s="16" t="s">
        <v>40</v>
      </c>
      <c r="C22" s="10" t="s">
        <v>15</v>
      </c>
      <c r="D22" s="40">
        <v>147521</v>
      </c>
      <c r="E22" s="21"/>
      <c r="F22" s="21"/>
    </row>
    <row r="23" spans="2:6" ht="24.75" customHeight="1">
      <c r="B23" s="16" t="s">
        <v>41</v>
      </c>
      <c r="C23" s="10" t="s">
        <v>16</v>
      </c>
      <c r="D23" s="40">
        <v>111729</v>
      </c>
      <c r="E23" s="21"/>
      <c r="F23" s="21"/>
    </row>
    <row r="24" spans="2:6" ht="27" customHeight="1">
      <c r="B24" s="16" t="s">
        <v>42</v>
      </c>
      <c r="C24" s="10" t="s">
        <v>17</v>
      </c>
      <c r="D24" s="40">
        <v>117188</v>
      </c>
      <c r="E24" s="21"/>
      <c r="F24" s="21"/>
    </row>
    <row r="25" spans="2:6" ht="25.5" customHeight="1">
      <c r="B25" s="16" t="s">
        <v>43</v>
      </c>
      <c r="C25" s="10" t="s">
        <v>18</v>
      </c>
      <c r="D25" s="40">
        <v>137607</v>
      </c>
      <c r="E25" s="21"/>
      <c r="F25" s="21"/>
    </row>
    <row r="26" spans="2:6" ht="24" customHeight="1">
      <c r="B26" s="16" t="s">
        <v>44</v>
      </c>
      <c r="C26" s="10" t="s">
        <v>19</v>
      </c>
      <c r="D26" s="40">
        <v>103869</v>
      </c>
      <c r="E26" s="21"/>
      <c r="F26" s="21"/>
    </row>
    <row r="27" spans="2:6" ht="24.75" customHeight="1">
      <c r="B27" s="16" t="s">
        <v>45</v>
      </c>
      <c r="C27" s="10" t="s">
        <v>20</v>
      </c>
      <c r="D27" s="40">
        <v>68855</v>
      </c>
      <c r="E27" s="21"/>
      <c r="F27" s="21"/>
    </row>
    <row r="28" spans="2:6" ht="25.5" customHeight="1">
      <c r="B28" s="16" t="s">
        <v>46</v>
      </c>
      <c r="C28" s="10" t="s">
        <v>21</v>
      </c>
      <c r="D28" s="40">
        <v>128711</v>
      </c>
      <c r="E28" s="21"/>
      <c r="F28" s="21"/>
    </row>
    <row r="29" spans="2:6" ht="24.75" customHeight="1">
      <c r="B29" s="16" t="s">
        <v>47</v>
      </c>
      <c r="C29" s="10" t="s">
        <v>22</v>
      </c>
      <c r="D29" s="40">
        <v>187331</v>
      </c>
      <c r="E29" s="21"/>
      <c r="F29" s="21"/>
    </row>
    <row r="30" spans="2:6" ht="24.75" customHeight="1">
      <c r="B30" s="16" t="s">
        <v>48</v>
      </c>
      <c r="C30" s="10" t="s">
        <v>23</v>
      </c>
      <c r="D30" s="40">
        <v>146872</v>
      </c>
      <c r="E30" s="21"/>
      <c r="F30" s="21"/>
    </row>
    <row r="31" spans="2:6" ht="25.5" customHeight="1">
      <c r="B31" s="16" t="s">
        <v>49</v>
      </c>
      <c r="C31" s="10" t="s">
        <v>24</v>
      </c>
      <c r="D31" s="40">
        <v>168476</v>
      </c>
      <c r="E31" s="21"/>
      <c r="F31" s="21"/>
    </row>
    <row r="32" spans="2:6" ht="27" customHeight="1">
      <c r="B32" s="16" t="s">
        <v>50</v>
      </c>
      <c r="C32" s="10" t="s">
        <v>115</v>
      </c>
      <c r="D32" s="40">
        <v>285489</v>
      </c>
      <c r="E32" s="21"/>
      <c r="F32" s="21"/>
    </row>
    <row r="33" spans="2:6" ht="24.75" customHeight="1" thickBot="1">
      <c r="B33" s="16" t="s">
        <v>51</v>
      </c>
      <c r="C33" s="10" t="s">
        <v>26</v>
      </c>
      <c r="D33" s="40">
        <v>85501</v>
      </c>
      <c r="E33" s="21"/>
      <c r="F33" s="21"/>
    </row>
    <row r="34" spans="2:6" ht="21.75" customHeight="1" hidden="1">
      <c r="B34" s="16" t="s">
        <v>52</v>
      </c>
      <c r="C34" s="10" t="s">
        <v>27</v>
      </c>
      <c r="D34" s="40"/>
      <c r="E34" s="21"/>
      <c r="F34" s="21"/>
    </row>
    <row r="35" spans="2:6" ht="21.75" customHeight="1" hidden="1">
      <c r="B35" s="17" t="s">
        <v>53</v>
      </c>
      <c r="C35" s="10" t="s">
        <v>57</v>
      </c>
      <c r="D35" s="40"/>
      <c r="E35" s="21"/>
      <c r="F35" s="21"/>
    </row>
    <row r="36" spans="2:6" ht="37.5" customHeight="1" hidden="1" thickBot="1">
      <c r="B36" s="18" t="s">
        <v>54</v>
      </c>
      <c r="C36" s="10" t="s">
        <v>58</v>
      </c>
      <c r="D36" s="40"/>
      <c r="E36" s="21"/>
      <c r="F36" s="21"/>
    </row>
    <row r="37" spans="2:6" ht="21.75" customHeight="1" thickBot="1">
      <c r="B37" s="228" t="s">
        <v>203</v>
      </c>
      <c r="C37" s="229"/>
      <c r="D37" s="41">
        <f>SUM(D15:D33)</f>
        <v>2909195</v>
      </c>
      <c r="E37" s="21"/>
      <c r="F37" s="21"/>
    </row>
    <row r="38" spans="2:4" ht="21.75" customHeight="1" hidden="1" thickBot="1">
      <c r="B38" s="22"/>
      <c r="C38" s="23" t="s">
        <v>29</v>
      </c>
      <c r="D38" s="24"/>
    </row>
    <row r="39" spans="2:4" ht="21.75" customHeight="1" hidden="1" thickBot="1">
      <c r="B39" s="25" t="s">
        <v>30</v>
      </c>
      <c r="C39" s="26"/>
      <c r="D39" s="27">
        <f>D37+D38</f>
        <v>2909195</v>
      </c>
    </row>
    <row r="40" spans="2:9" ht="24.75" customHeight="1">
      <c r="B40" s="28"/>
      <c r="C40" s="28"/>
      <c r="D40" s="28"/>
      <c r="I40" s="2"/>
    </row>
    <row r="41" spans="2:9" ht="59.25" customHeight="1">
      <c r="B41" s="227"/>
      <c r="C41" s="227"/>
      <c r="D41" s="227"/>
      <c r="E41" s="222"/>
      <c r="F41" s="222"/>
      <c r="G41" s="222"/>
      <c r="H41" s="222"/>
      <c r="I41" s="222"/>
    </row>
  </sheetData>
  <sheetProtection/>
  <mergeCells count="10">
    <mergeCell ref="B41:D41"/>
    <mergeCell ref="B37:C37"/>
    <mergeCell ref="C2:D2"/>
    <mergeCell ref="C1:D1"/>
    <mergeCell ref="C3:D3"/>
    <mergeCell ref="C4:D4"/>
    <mergeCell ref="B7:D7"/>
    <mergeCell ref="B11:B13"/>
    <mergeCell ref="C11:C13"/>
    <mergeCell ref="D11:D13"/>
  </mergeCells>
  <printOptions/>
  <pageMargins left="0.984251968503937" right="0.3937007874015748" top="0.984251968503937" bottom="0.6692913385826772" header="0.3937007874015748" footer="0.31496062992125984"/>
  <pageSetup blackAndWhite="1" firstPageNumber="408" useFirstPageNumber="1" fitToHeight="1" fitToWidth="1" horizontalDpi="600" verticalDpi="600" orientation="portrait" paperSize="9" scale="83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"/>
  <sheetViews>
    <sheetView zoomScale="90" zoomScaleNormal="90" zoomScalePageLayoutView="0" workbookViewId="0" topLeftCell="A10">
      <selection activeCell="I28" sqref="I28"/>
    </sheetView>
  </sheetViews>
  <sheetFormatPr defaultColWidth="8.875" defaultRowHeight="24.75" customHeight="1"/>
  <cols>
    <col min="1" max="1" width="5.875" style="1" customWidth="1"/>
    <col min="2" max="2" width="9.75390625" style="1" customWidth="1"/>
    <col min="3" max="3" width="56.25390625" style="1" customWidth="1"/>
    <col min="4" max="4" width="26.375" style="1" customWidth="1"/>
    <col min="5" max="16384" width="8.875" style="1" customWidth="1"/>
  </cols>
  <sheetData>
    <row r="1" spans="2:4" ht="24.75" customHeight="1">
      <c r="B1" s="7"/>
      <c r="C1" s="7"/>
      <c r="D1" s="176" t="s">
        <v>92</v>
      </c>
    </row>
    <row r="2" spans="2:4" ht="24.75" customHeight="1">
      <c r="B2" s="7"/>
      <c r="C2" s="7"/>
      <c r="D2" s="176" t="s">
        <v>193</v>
      </c>
    </row>
    <row r="3" spans="2:4" ht="24.75" customHeight="1">
      <c r="B3" s="7"/>
      <c r="C3" s="7"/>
      <c r="D3" s="29"/>
    </row>
    <row r="4" spans="2:5" ht="75" customHeight="1">
      <c r="B4" s="239" t="s">
        <v>197</v>
      </c>
      <c r="C4" s="239"/>
      <c r="D4" s="239"/>
      <c r="E4" s="145"/>
    </row>
    <row r="5" spans="2:4" ht="24.75" customHeight="1" thickBot="1">
      <c r="B5" s="12"/>
      <c r="C5" s="13"/>
      <c r="D5" s="199" t="s">
        <v>31</v>
      </c>
    </row>
    <row r="6" spans="2:4" ht="24.75" customHeight="1">
      <c r="B6" s="233" t="s">
        <v>56</v>
      </c>
      <c r="C6" s="236" t="s">
        <v>60</v>
      </c>
      <c r="D6" s="236" t="s">
        <v>32</v>
      </c>
    </row>
    <row r="7" spans="2:4" ht="24.75" customHeight="1">
      <c r="B7" s="234"/>
      <c r="C7" s="237"/>
      <c r="D7" s="237"/>
    </row>
    <row r="8" spans="2:4" ht="56.25" customHeight="1" thickBot="1">
      <c r="B8" s="234"/>
      <c r="C8" s="237"/>
      <c r="D8" s="237"/>
    </row>
    <row r="9" spans="2:4" ht="24.75" customHeight="1" thickBot="1">
      <c r="B9" s="5">
        <v>1</v>
      </c>
      <c r="C9" s="5">
        <v>2</v>
      </c>
      <c r="D9" s="5">
        <v>3</v>
      </c>
    </row>
    <row r="10" spans="2:4" ht="24.75" customHeight="1">
      <c r="B10" s="15" t="s">
        <v>33</v>
      </c>
      <c r="C10" s="9" t="s">
        <v>113</v>
      </c>
      <c r="D10" s="155">
        <v>341</v>
      </c>
    </row>
    <row r="11" spans="2:4" ht="24.75" customHeight="1">
      <c r="B11" s="16" t="s">
        <v>34</v>
      </c>
      <c r="C11" s="10" t="s">
        <v>10</v>
      </c>
      <c r="D11" s="155">
        <v>341</v>
      </c>
    </row>
    <row r="12" spans="2:4" ht="24.75" customHeight="1">
      <c r="B12" s="16" t="s">
        <v>36</v>
      </c>
      <c r="C12" s="10" t="s">
        <v>11</v>
      </c>
      <c r="D12" s="155">
        <v>341</v>
      </c>
    </row>
    <row r="13" spans="2:4" ht="24.75" customHeight="1">
      <c r="B13" s="16" t="s">
        <v>35</v>
      </c>
      <c r="C13" s="10" t="s">
        <v>116</v>
      </c>
      <c r="D13" s="155">
        <v>341</v>
      </c>
    </row>
    <row r="14" spans="2:4" ht="24.75" customHeight="1">
      <c r="B14" s="16" t="s">
        <v>37</v>
      </c>
      <c r="C14" s="10" t="s">
        <v>12</v>
      </c>
      <c r="D14" s="155">
        <v>341</v>
      </c>
    </row>
    <row r="15" spans="2:4" ht="24.75" customHeight="1">
      <c r="B15" s="16" t="s">
        <v>38</v>
      </c>
      <c r="C15" s="10" t="s">
        <v>13</v>
      </c>
      <c r="D15" s="155">
        <v>341</v>
      </c>
    </row>
    <row r="16" spans="2:4" ht="24.75" customHeight="1">
      <c r="B16" s="16" t="s">
        <v>39</v>
      </c>
      <c r="C16" s="10" t="s">
        <v>14</v>
      </c>
      <c r="D16" s="155">
        <v>341</v>
      </c>
    </row>
    <row r="17" spans="2:4" ht="24.75" customHeight="1">
      <c r="B17" s="16" t="s">
        <v>40</v>
      </c>
      <c r="C17" s="10" t="s">
        <v>15</v>
      </c>
      <c r="D17" s="155">
        <v>341</v>
      </c>
    </row>
    <row r="18" spans="2:4" ht="24.75" customHeight="1">
      <c r="B18" s="16" t="s">
        <v>41</v>
      </c>
      <c r="C18" s="10" t="s">
        <v>16</v>
      </c>
      <c r="D18" s="155">
        <v>341</v>
      </c>
    </row>
    <row r="19" spans="2:4" ht="24.75" customHeight="1">
      <c r="B19" s="16" t="s">
        <v>42</v>
      </c>
      <c r="C19" s="10" t="s">
        <v>17</v>
      </c>
      <c r="D19" s="155">
        <v>341</v>
      </c>
    </row>
    <row r="20" spans="2:4" ht="24.75" customHeight="1">
      <c r="B20" s="16" t="s">
        <v>43</v>
      </c>
      <c r="C20" s="10" t="s">
        <v>18</v>
      </c>
      <c r="D20" s="155">
        <v>341</v>
      </c>
    </row>
    <row r="21" spans="2:4" ht="24.75" customHeight="1">
      <c r="B21" s="16" t="s">
        <v>44</v>
      </c>
      <c r="C21" s="10" t="s">
        <v>19</v>
      </c>
      <c r="D21" s="155">
        <v>341</v>
      </c>
    </row>
    <row r="22" spans="2:4" ht="24.75" customHeight="1">
      <c r="B22" s="16" t="s">
        <v>45</v>
      </c>
      <c r="C22" s="10" t="s">
        <v>20</v>
      </c>
      <c r="D22" s="155">
        <v>341</v>
      </c>
    </row>
    <row r="23" spans="2:4" ht="24.75" customHeight="1">
      <c r="B23" s="16" t="s">
        <v>46</v>
      </c>
      <c r="C23" s="10" t="s">
        <v>21</v>
      </c>
      <c r="D23" s="155">
        <v>341</v>
      </c>
    </row>
    <row r="24" spans="2:4" ht="24.75" customHeight="1">
      <c r="B24" s="16" t="s">
        <v>47</v>
      </c>
      <c r="C24" s="10" t="s">
        <v>22</v>
      </c>
      <c r="D24" s="155">
        <v>341</v>
      </c>
    </row>
    <row r="25" spans="2:4" ht="24.75" customHeight="1">
      <c r="B25" s="16" t="s">
        <v>48</v>
      </c>
      <c r="C25" s="10" t="s">
        <v>23</v>
      </c>
      <c r="D25" s="155">
        <v>341</v>
      </c>
    </row>
    <row r="26" spans="2:4" ht="24.75" customHeight="1">
      <c r="B26" s="16" t="s">
        <v>49</v>
      </c>
      <c r="C26" s="10" t="s">
        <v>24</v>
      </c>
      <c r="D26" s="155">
        <v>341</v>
      </c>
    </row>
    <row r="27" spans="2:4" ht="24.75" customHeight="1">
      <c r="B27" s="16" t="s">
        <v>50</v>
      </c>
      <c r="C27" s="10" t="s">
        <v>115</v>
      </c>
      <c r="D27" s="155">
        <v>341</v>
      </c>
    </row>
    <row r="28" spans="2:4" ht="24.75" customHeight="1">
      <c r="B28" s="16" t="s">
        <v>51</v>
      </c>
      <c r="C28" s="10" t="s">
        <v>26</v>
      </c>
      <c r="D28" s="155">
        <v>341</v>
      </c>
    </row>
    <row r="29" spans="2:4" ht="24.75" customHeight="1">
      <c r="B29" s="16" t="s">
        <v>52</v>
      </c>
      <c r="C29" s="10" t="s">
        <v>117</v>
      </c>
      <c r="D29" s="155">
        <v>1158</v>
      </c>
    </row>
    <row r="30" spans="2:4" ht="24.75" customHeight="1">
      <c r="B30" s="17" t="s">
        <v>53</v>
      </c>
      <c r="C30" s="10" t="s">
        <v>118</v>
      </c>
      <c r="D30" s="155">
        <v>341</v>
      </c>
    </row>
    <row r="31" spans="2:4" ht="24.75" customHeight="1" thickBot="1">
      <c r="B31" s="18" t="s">
        <v>54</v>
      </c>
      <c r="C31" s="10" t="s">
        <v>58</v>
      </c>
      <c r="D31" s="155">
        <v>341</v>
      </c>
    </row>
    <row r="32" spans="2:4" ht="24.75" customHeight="1" thickBot="1">
      <c r="B32" s="19" t="s">
        <v>28</v>
      </c>
      <c r="C32" s="20"/>
      <c r="D32" s="41">
        <f>SUM(D10:D31)</f>
        <v>8319</v>
      </c>
    </row>
  </sheetData>
  <sheetProtection/>
  <mergeCells count="4">
    <mergeCell ref="B6:B8"/>
    <mergeCell ref="C6:C8"/>
    <mergeCell ref="B4:D4"/>
    <mergeCell ref="D6:D8"/>
  </mergeCells>
  <printOptions/>
  <pageMargins left="0.3937007874015748" right="0.3937007874015748" top="0.5905511811023623" bottom="0.2755905511811024" header="0.3937007874015748" footer="0.31496062992125984"/>
  <pageSetup blackAndWhite="1" firstPageNumber="416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80" zoomScaleNormal="80" zoomScalePageLayoutView="0" workbookViewId="0" topLeftCell="A10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61.125" style="1" customWidth="1"/>
    <col min="4" max="4" width="27.875" style="1" customWidth="1"/>
    <col min="5" max="16384" width="8.875" style="1" customWidth="1"/>
  </cols>
  <sheetData>
    <row r="1" spans="2:4" ht="18.75" customHeight="1">
      <c r="B1" s="7"/>
      <c r="C1" s="6"/>
      <c r="D1" s="176" t="s">
        <v>93</v>
      </c>
    </row>
    <row r="2" spans="2:4" ht="18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9" ht="86.25" customHeight="1">
      <c r="B4" s="239" t="s">
        <v>176</v>
      </c>
      <c r="C4" s="239"/>
      <c r="D4" s="239"/>
      <c r="E4" s="145"/>
      <c r="F4" s="4"/>
      <c r="G4" s="4"/>
      <c r="H4" s="4"/>
      <c r="I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55">
        <v>1548</v>
      </c>
    </row>
    <row r="13" spans="2:4" ht="21.75" customHeight="1">
      <c r="B13" s="16" t="s">
        <v>34</v>
      </c>
      <c r="C13" s="10" t="s">
        <v>10</v>
      </c>
      <c r="D13" s="155">
        <v>2683</v>
      </c>
    </row>
    <row r="14" spans="2:4" ht="21.75" customHeight="1">
      <c r="B14" s="16" t="s">
        <v>36</v>
      </c>
      <c r="C14" s="10" t="s">
        <v>11</v>
      </c>
      <c r="D14" s="155">
        <v>1157</v>
      </c>
    </row>
    <row r="15" spans="2:4" ht="21.75" customHeight="1">
      <c r="B15" s="16" t="s">
        <v>35</v>
      </c>
      <c r="C15" s="10" t="s">
        <v>116</v>
      </c>
      <c r="D15" s="155">
        <v>1937</v>
      </c>
    </row>
    <row r="16" spans="2:4" ht="21.75" customHeight="1">
      <c r="B16" s="16" t="s">
        <v>37</v>
      </c>
      <c r="C16" s="10" t="s">
        <v>12</v>
      </c>
      <c r="D16" s="155">
        <v>1157</v>
      </c>
    </row>
    <row r="17" spans="2:4" ht="21.75" customHeight="1">
      <c r="B17" s="16" t="s">
        <v>38</v>
      </c>
      <c r="C17" s="10" t="s">
        <v>13</v>
      </c>
      <c r="D17" s="155">
        <v>1157</v>
      </c>
    </row>
    <row r="18" spans="2:4" ht="21.75" customHeight="1">
      <c r="B18" s="16" t="s">
        <v>39</v>
      </c>
      <c r="C18" s="10" t="s">
        <v>14</v>
      </c>
      <c r="D18" s="155">
        <v>1157</v>
      </c>
    </row>
    <row r="19" spans="2:4" ht="21.75" customHeight="1">
      <c r="B19" s="16" t="s">
        <v>40</v>
      </c>
      <c r="C19" s="10" t="s">
        <v>15</v>
      </c>
      <c r="D19" s="155">
        <v>1157</v>
      </c>
    </row>
    <row r="20" spans="2:4" ht="21.75" customHeight="1">
      <c r="B20" s="16" t="s">
        <v>41</v>
      </c>
      <c r="C20" s="10" t="s">
        <v>16</v>
      </c>
      <c r="D20" s="155">
        <v>1548</v>
      </c>
    </row>
    <row r="21" spans="2:4" ht="21.75" customHeight="1">
      <c r="B21" s="16" t="s">
        <v>42</v>
      </c>
      <c r="C21" s="10" t="s">
        <v>17</v>
      </c>
      <c r="D21" s="155">
        <v>767</v>
      </c>
    </row>
    <row r="22" spans="2:4" ht="21.75" customHeight="1">
      <c r="B22" s="16" t="s">
        <v>43</v>
      </c>
      <c r="C22" s="10" t="s">
        <v>18</v>
      </c>
      <c r="D22" s="155">
        <v>1283</v>
      </c>
    </row>
    <row r="23" spans="2:4" ht="21.75" customHeight="1">
      <c r="B23" s="16" t="s">
        <v>44</v>
      </c>
      <c r="C23" s="10" t="s">
        <v>19</v>
      </c>
      <c r="D23" s="155">
        <v>767</v>
      </c>
    </row>
    <row r="24" spans="2:4" ht="21.75" customHeight="1">
      <c r="B24" s="16" t="s">
        <v>45</v>
      </c>
      <c r="C24" s="10" t="s">
        <v>20</v>
      </c>
      <c r="D24" s="155">
        <v>1157</v>
      </c>
    </row>
    <row r="25" spans="2:4" ht="21.75" customHeight="1">
      <c r="B25" s="16" t="s">
        <v>46</v>
      </c>
      <c r="C25" s="10" t="s">
        <v>21</v>
      </c>
      <c r="D25" s="155">
        <v>1157</v>
      </c>
    </row>
    <row r="26" spans="2:4" ht="21.75" customHeight="1">
      <c r="B26" s="16" t="s">
        <v>47</v>
      </c>
      <c r="C26" s="10" t="s">
        <v>22</v>
      </c>
      <c r="D26" s="155">
        <v>1157</v>
      </c>
    </row>
    <row r="27" spans="2:4" ht="21.75" customHeight="1">
      <c r="B27" s="16" t="s">
        <v>48</v>
      </c>
      <c r="C27" s="10" t="s">
        <v>23</v>
      </c>
      <c r="D27" s="155">
        <v>767</v>
      </c>
    </row>
    <row r="28" spans="2:4" ht="21.75" customHeight="1">
      <c r="B28" s="16" t="s">
        <v>49</v>
      </c>
      <c r="C28" s="10" t="s">
        <v>24</v>
      </c>
      <c r="D28" s="155">
        <v>1157</v>
      </c>
    </row>
    <row r="29" spans="2:4" ht="21.75" customHeight="1">
      <c r="B29" s="16" t="s">
        <v>50</v>
      </c>
      <c r="C29" s="10" t="s">
        <v>115</v>
      </c>
      <c r="D29" s="155">
        <v>2683</v>
      </c>
    </row>
    <row r="30" spans="2:4" ht="21.75" customHeight="1">
      <c r="B30" s="16" t="s">
        <v>51</v>
      </c>
      <c r="C30" s="10" t="s">
        <v>26</v>
      </c>
      <c r="D30" s="155">
        <v>1548</v>
      </c>
    </row>
    <row r="31" spans="2:4" ht="21.75" customHeight="1">
      <c r="B31" s="16" t="s">
        <v>52</v>
      </c>
      <c r="C31" s="10" t="s">
        <v>117</v>
      </c>
      <c r="D31" s="155">
        <v>6566</v>
      </c>
    </row>
    <row r="32" spans="2:4" ht="21.75" customHeight="1">
      <c r="B32" s="17" t="s">
        <v>53</v>
      </c>
      <c r="C32" s="10" t="s">
        <v>118</v>
      </c>
      <c r="D32" s="155">
        <v>2683</v>
      </c>
    </row>
    <row r="33" spans="2:4" ht="22.5" customHeight="1" thickBot="1">
      <c r="B33" s="18" t="s">
        <v>54</v>
      </c>
      <c r="C33" s="10" t="s">
        <v>58</v>
      </c>
      <c r="D33" s="155">
        <v>3876</v>
      </c>
    </row>
    <row r="34" spans="2:4" ht="21.75" customHeight="1" thickBot="1">
      <c r="B34" s="19" t="s">
        <v>28</v>
      </c>
      <c r="C34" s="20"/>
      <c r="D34" s="41">
        <f>SUM(D12:D33)</f>
        <v>39069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39069</v>
      </c>
    </row>
    <row r="37" spans="2:5" ht="24.75" customHeight="1">
      <c r="B37" s="28"/>
      <c r="C37" s="28"/>
      <c r="D37" s="28"/>
      <c r="E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7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="80" zoomScaleNormal="80"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4.75390625" style="1" customWidth="1"/>
    <col min="4" max="4" width="21.875" style="1" customWidth="1"/>
    <col min="5" max="5" width="22.625" style="1" customWidth="1"/>
    <col min="6" max="6" width="25.125" style="1" customWidth="1"/>
    <col min="7" max="16384" width="8.875" style="1" customWidth="1"/>
  </cols>
  <sheetData>
    <row r="1" spans="2:6" ht="24.75" customHeight="1">
      <c r="B1" s="7"/>
      <c r="C1" s="7"/>
      <c r="E1" s="231" t="s">
        <v>211</v>
      </c>
      <c r="F1" s="250"/>
    </row>
    <row r="2" spans="2:6" ht="24.75" customHeight="1">
      <c r="B2" s="7"/>
      <c r="C2" s="7"/>
      <c r="E2" s="231" t="s">
        <v>193</v>
      </c>
      <c r="F2" s="250"/>
    </row>
    <row r="3" spans="2:6" ht="24.75" customHeight="1">
      <c r="B3" s="7"/>
      <c r="C3" s="7"/>
      <c r="D3" s="29"/>
      <c r="E3" s="30"/>
      <c r="F3" s="21"/>
    </row>
    <row r="4" spans="2:9" ht="95.25" customHeight="1">
      <c r="B4" s="239" t="s">
        <v>198</v>
      </c>
      <c r="C4" s="239"/>
      <c r="D4" s="239"/>
      <c r="E4" s="239"/>
      <c r="F4" s="239"/>
      <c r="G4" s="145"/>
      <c r="H4" s="145"/>
      <c r="I4" s="145"/>
    </row>
    <row r="5" spans="2:6" ht="16.5" customHeight="1">
      <c r="B5" s="8"/>
      <c r="C5" s="8"/>
      <c r="D5" s="11"/>
      <c r="E5" s="21"/>
      <c r="F5" s="21"/>
    </row>
    <row r="6" spans="2:6" ht="21.75" customHeight="1" thickBot="1">
      <c r="B6" s="12"/>
      <c r="C6" s="13"/>
      <c r="D6" s="146"/>
      <c r="E6" s="146"/>
      <c r="F6" s="201" t="s">
        <v>31</v>
      </c>
    </row>
    <row r="7" spans="2:6" ht="24.75" customHeight="1">
      <c r="B7" s="233" t="s">
        <v>56</v>
      </c>
      <c r="C7" s="236" t="s">
        <v>60</v>
      </c>
      <c r="D7" s="236" t="s">
        <v>32</v>
      </c>
      <c r="E7" s="255" t="s">
        <v>63</v>
      </c>
      <c r="F7" s="256"/>
    </row>
    <row r="8" spans="2:6" ht="24.75" customHeight="1">
      <c r="B8" s="234"/>
      <c r="C8" s="237"/>
      <c r="D8" s="237"/>
      <c r="E8" s="251" t="s">
        <v>83</v>
      </c>
      <c r="F8" s="253" t="s">
        <v>84</v>
      </c>
    </row>
    <row r="9" spans="2:6" ht="127.5" customHeight="1" thickBot="1">
      <c r="B9" s="234"/>
      <c r="C9" s="237"/>
      <c r="D9" s="237"/>
      <c r="E9" s="252"/>
      <c r="F9" s="254"/>
    </row>
    <row r="10" spans="2:6" ht="24.75" customHeight="1" thickBot="1">
      <c r="B10" s="5">
        <v>1</v>
      </c>
      <c r="C10" s="5">
        <v>2</v>
      </c>
      <c r="D10" s="5">
        <v>3</v>
      </c>
      <c r="E10" s="71">
        <v>4</v>
      </c>
      <c r="F10" s="72">
        <v>5</v>
      </c>
    </row>
    <row r="11" spans="2:6" ht="24.75" customHeight="1">
      <c r="B11" s="15" t="s">
        <v>33</v>
      </c>
      <c r="C11" s="9" t="s">
        <v>113</v>
      </c>
      <c r="D11" s="40">
        <f>E11+F11</f>
        <v>1862</v>
      </c>
      <c r="E11" s="155">
        <v>1854</v>
      </c>
      <c r="F11" s="155">
        <v>8</v>
      </c>
    </row>
    <row r="12" spans="2:6" ht="24.75" customHeight="1">
      <c r="B12" s="16" t="s">
        <v>34</v>
      </c>
      <c r="C12" s="10" t="s">
        <v>10</v>
      </c>
      <c r="D12" s="40">
        <f aca="true" t="shared" si="0" ref="D12:D32">E12+F12</f>
        <v>1925</v>
      </c>
      <c r="E12" s="155">
        <v>1878</v>
      </c>
      <c r="F12" s="155">
        <v>47</v>
      </c>
    </row>
    <row r="13" spans="2:6" ht="24.75" customHeight="1">
      <c r="B13" s="16" t="s">
        <v>36</v>
      </c>
      <c r="C13" s="10" t="s">
        <v>11</v>
      </c>
      <c r="D13" s="40">
        <f t="shared" si="0"/>
        <v>1021</v>
      </c>
      <c r="E13" s="155">
        <v>1015</v>
      </c>
      <c r="F13" s="155">
        <v>6</v>
      </c>
    </row>
    <row r="14" spans="2:6" ht="24.75" customHeight="1">
      <c r="B14" s="16" t="s">
        <v>35</v>
      </c>
      <c r="C14" s="10" t="s">
        <v>116</v>
      </c>
      <c r="D14" s="40">
        <f t="shared" si="0"/>
        <v>1674</v>
      </c>
      <c r="E14" s="155">
        <v>1661</v>
      </c>
      <c r="F14" s="155">
        <v>13</v>
      </c>
    </row>
    <row r="15" spans="2:6" ht="24.75" customHeight="1">
      <c r="B15" s="16" t="s">
        <v>37</v>
      </c>
      <c r="C15" s="10" t="s">
        <v>12</v>
      </c>
      <c r="D15" s="40">
        <f t="shared" si="0"/>
        <v>909</v>
      </c>
      <c r="E15" s="155">
        <v>902</v>
      </c>
      <c r="F15" s="155">
        <v>7</v>
      </c>
    </row>
    <row r="16" spans="2:6" ht="24.75" customHeight="1">
      <c r="B16" s="16" t="s">
        <v>38</v>
      </c>
      <c r="C16" s="10" t="s">
        <v>13</v>
      </c>
      <c r="D16" s="40">
        <f t="shared" si="0"/>
        <v>869</v>
      </c>
      <c r="E16" s="155">
        <v>861</v>
      </c>
      <c r="F16" s="155">
        <v>8</v>
      </c>
    </row>
    <row r="17" spans="2:6" ht="24.75" customHeight="1">
      <c r="B17" s="16" t="s">
        <v>39</v>
      </c>
      <c r="C17" s="10" t="s">
        <v>14</v>
      </c>
      <c r="D17" s="40">
        <f t="shared" si="0"/>
        <v>924</v>
      </c>
      <c r="E17" s="155">
        <v>916</v>
      </c>
      <c r="F17" s="155">
        <v>8</v>
      </c>
    </row>
    <row r="18" spans="2:6" ht="24.75" customHeight="1">
      <c r="B18" s="16" t="s">
        <v>40</v>
      </c>
      <c r="C18" s="10" t="s">
        <v>15</v>
      </c>
      <c r="D18" s="40">
        <f t="shared" si="0"/>
        <v>894</v>
      </c>
      <c r="E18" s="155">
        <v>889</v>
      </c>
      <c r="F18" s="155">
        <v>5</v>
      </c>
    </row>
    <row r="19" spans="2:6" ht="24.75" customHeight="1">
      <c r="B19" s="16" t="s">
        <v>41</v>
      </c>
      <c r="C19" s="10" t="s">
        <v>16</v>
      </c>
      <c r="D19" s="40">
        <f t="shared" si="0"/>
        <v>927</v>
      </c>
      <c r="E19" s="155">
        <v>920</v>
      </c>
      <c r="F19" s="155">
        <v>7</v>
      </c>
    </row>
    <row r="20" spans="2:6" ht="24.75" customHeight="1">
      <c r="B20" s="16" t="s">
        <v>42</v>
      </c>
      <c r="C20" s="10" t="s">
        <v>17</v>
      </c>
      <c r="D20" s="40">
        <f t="shared" si="0"/>
        <v>762</v>
      </c>
      <c r="E20" s="155">
        <v>758</v>
      </c>
      <c r="F20" s="155">
        <v>4</v>
      </c>
    </row>
    <row r="21" spans="2:6" ht="24.75" customHeight="1">
      <c r="B21" s="16" t="s">
        <v>43</v>
      </c>
      <c r="C21" s="10" t="s">
        <v>18</v>
      </c>
      <c r="D21" s="40">
        <f t="shared" si="0"/>
        <v>1233</v>
      </c>
      <c r="E21" s="155">
        <v>1231</v>
      </c>
      <c r="F21" s="155">
        <v>2</v>
      </c>
    </row>
    <row r="22" spans="2:6" ht="24.75" customHeight="1">
      <c r="B22" s="16" t="s">
        <v>44</v>
      </c>
      <c r="C22" s="10" t="s">
        <v>19</v>
      </c>
      <c r="D22" s="40">
        <f t="shared" si="0"/>
        <v>922</v>
      </c>
      <c r="E22" s="155">
        <v>921</v>
      </c>
      <c r="F22" s="155">
        <v>1</v>
      </c>
    </row>
    <row r="23" spans="2:6" ht="24.75" customHeight="1">
      <c r="B23" s="16" t="s">
        <v>45</v>
      </c>
      <c r="C23" s="10" t="s">
        <v>20</v>
      </c>
      <c r="D23" s="40">
        <f t="shared" si="0"/>
        <v>1286</v>
      </c>
      <c r="E23" s="155">
        <v>1282</v>
      </c>
      <c r="F23" s="155">
        <v>4</v>
      </c>
    </row>
    <row r="24" spans="2:6" ht="24.75" customHeight="1">
      <c r="B24" s="16" t="s">
        <v>46</v>
      </c>
      <c r="C24" s="10" t="s">
        <v>21</v>
      </c>
      <c r="D24" s="40">
        <f t="shared" si="0"/>
        <v>1002</v>
      </c>
      <c r="E24" s="155">
        <v>1001</v>
      </c>
      <c r="F24" s="155">
        <v>1</v>
      </c>
    </row>
    <row r="25" spans="2:6" ht="24.75" customHeight="1">
      <c r="B25" s="16" t="s">
        <v>47</v>
      </c>
      <c r="C25" s="10" t="s">
        <v>22</v>
      </c>
      <c r="D25" s="40">
        <f t="shared" si="0"/>
        <v>870</v>
      </c>
      <c r="E25" s="155">
        <v>866</v>
      </c>
      <c r="F25" s="155">
        <v>4</v>
      </c>
    </row>
    <row r="26" spans="2:6" ht="24.75" customHeight="1">
      <c r="B26" s="16" t="s">
        <v>48</v>
      </c>
      <c r="C26" s="10" t="s">
        <v>23</v>
      </c>
      <c r="D26" s="40">
        <f t="shared" si="0"/>
        <v>1052</v>
      </c>
      <c r="E26" s="155">
        <v>1047</v>
      </c>
      <c r="F26" s="155">
        <v>5</v>
      </c>
    </row>
    <row r="27" spans="2:6" ht="24.75" customHeight="1">
      <c r="B27" s="16" t="s">
        <v>49</v>
      </c>
      <c r="C27" s="10" t="s">
        <v>24</v>
      </c>
      <c r="D27" s="40">
        <f t="shared" si="0"/>
        <v>832</v>
      </c>
      <c r="E27" s="155">
        <v>826</v>
      </c>
      <c r="F27" s="155">
        <v>6</v>
      </c>
    </row>
    <row r="28" spans="2:6" ht="24.75" customHeight="1">
      <c r="B28" s="16" t="s">
        <v>50</v>
      </c>
      <c r="C28" s="10" t="s">
        <v>115</v>
      </c>
      <c r="D28" s="40">
        <f t="shared" si="0"/>
        <v>3001</v>
      </c>
      <c r="E28" s="155">
        <v>2989</v>
      </c>
      <c r="F28" s="155">
        <v>12</v>
      </c>
    </row>
    <row r="29" spans="2:6" ht="24.75" customHeight="1">
      <c r="B29" s="16" t="s">
        <v>51</v>
      </c>
      <c r="C29" s="10" t="s">
        <v>26</v>
      </c>
      <c r="D29" s="40">
        <f t="shared" si="0"/>
        <v>1832</v>
      </c>
      <c r="E29" s="155">
        <v>1825</v>
      </c>
      <c r="F29" s="155">
        <v>7</v>
      </c>
    </row>
    <row r="30" spans="2:6" ht="24.75" customHeight="1">
      <c r="B30" s="16" t="s">
        <v>52</v>
      </c>
      <c r="C30" s="10" t="s">
        <v>117</v>
      </c>
      <c r="D30" s="40">
        <f t="shared" si="0"/>
        <v>11438</v>
      </c>
      <c r="E30" s="155">
        <v>11438</v>
      </c>
      <c r="F30" s="155"/>
    </row>
    <row r="31" spans="2:6" ht="24.75" customHeight="1">
      <c r="B31" s="17" t="s">
        <v>53</v>
      </c>
      <c r="C31" s="10" t="s">
        <v>118</v>
      </c>
      <c r="D31" s="40">
        <f t="shared" si="0"/>
        <v>3412</v>
      </c>
      <c r="E31" s="155">
        <v>3412</v>
      </c>
      <c r="F31" s="155"/>
    </row>
    <row r="32" spans="2:6" ht="24.75" customHeight="1" thickBot="1">
      <c r="B32" s="18" t="s">
        <v>54</v>
      </c>
      <c r="C32" s="10" t="s">
        <v>58</v>
      </c>
      <c r="D32" s="40">
        <f t="shared" si="0"/>
        <v>8989</v>
      </c>
      <c r="E32" s="155">
        <v>8989</v>
      </c>
      <c r="F32" s="155"/>
    </row>
    <row r="33" spans="2:6" ht="25.5" customHeight="1" thickBot="1">
      <c r="B33" s="19" t="s">
        <v>28</v>
      </c>
      <c r="C33" s="20"/>
      <c r="D33" s="41">
        <f>SUM(D11:D32)</f>
        <v>47636</v>
      </c>
      <c r="E33" s="41">
        <f>SUM(E11:E32)</f>
        <v>47481</v>
      </c>
      <c r="F33" s="41">
        <f>SUM(F11:F32)</f>
        <v>155</v>
      </c>
    </row>
  </sheetData>
  <sheetProtection/>
  <mergeCells count="9">
    <mergeCell ref="E1:F1"/>
    <mergeCell ref="E2:F2"/>
    <mergeCell ref="B4:F4"/>
    <mergeCell ref="B7:B9"/>
    <mergeCell ref="C7:C9"/>
    <mergeCell ref="E8:E9"/>
    <mergeCell ref="F8:F9"/>
    <mergeCell ref="E7:F7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18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49.875" style="1" customWidth="1"/>
    <col min="4" max="4" width="19.875" style="1" hidden="1" customWidth="1"/>
    <col min="5" max="5" width="17.125" style="1" hidden="1" customWidth="1"/>
    <col min="6" max="6" width="21.125" style="1" customWidth="1"/>
    <col min="7" max="7" width="15.625" style="1" customWidth="1"/>
    <col min="8" max="8" width="13.625" style="1" customWidth="1"/>
    <col min="9" max="16384" width="8.875" style="1" customWidth="1"/>
  </cols>
  <sheetData>
    <row r="1" spans="2:6" ht="21" customHeight="1">
      <c r="B1" s="7"/>
      <c r="C1" s="6"/>
      <c r="D1" s="6" t="s">
        <v>71</v>
      </c>
      <c r="E1" s="33" t="s">
        <v>71</v>
      </c>
      <c r="F1" s="176" t="s">
        <v>212</v>
      </c>
    </row>
    <row r="2" spans="2:6" ht="19.5" customHeight="1">
      <c r="B2" s="7"/>
      <c r="C2" s="6"/>
      <c r="D2" s="6" t="s">
        <v>59</v>
      </c>
      <c r="E2" s="33" t="s">
        <v>59</v>
      </c>
      <c r="F2" s="176" t="s">
        <v>193</v>
      </c>
    </row>
    <row r="3" spans="2:5" ht="11.25" customHeight="1">
      <c r="B3" s="12"/>
      <c r="C3" s="14"/>
      <c r="D3" s="11"/>
      <c r="E3" s="21"/>
    </row>
    <row r="4" spans="2:6" s="3" customFormat="1" ht="101.25" customHeight="1">
      <c r="B4" s="239" t="s">
        <v>172</v>
      </c>
      <c r="C4" s="239"/>
      <c r="D4" s="239"/>
      <c r="E4" s="259"/>
      <c r="F4" s="260"/>
    </row>
    <row r="5" spans="2:6" ht="28.5" customHeight="1" thickBot="1">
      <c r="B5" s="53"/>
      <c r="C5" s="53"/>
      <c r="D5" s="53"/>
      <c r="E5" s="31"/>
      <c r="F5" s="199" t="s">
        <v>31</v>
      </c>
    </row>
    <row r="6" spans="2:6" ht="78" customHeight="1" thickBot="1">
      <c r="B6" s="54" t="s">
        <v>56</v>
      </c>
      <c r="C6" s="5" t="s">
        <v>60</v>
      </c>
      <c r="D6" s="55" t="s">
        <v>72</v>
      </c>
      <c r="E6" s="56" t="s">
        <v>73</v>
      </c>
      <c r="F6" s="95" t="s">
        <v>74</v>
      </c>
    </row>
    <row r="7" spans="2:6" ht="24.75" customHeight="1" thickBot="1">
      <c r="B7" s="54">
        <v>1</v>
      </c>
      <c r="C7" s="5">
        <v>2</v>
      </c>
      <c r="D7" s="55">
        <v>3</v>
      </c>
      <c r="E7" s="56">
        <v>4</v>
      </c>
      <c r="F7" s="203">
        <v>3</v>
      </c>
    </row>
    <row r="8" spans="2:6" ht="20.25">
      <c r="B8" s="96" t="s">
        <v>33</v>
      </c>
      <c r="C8" s="97" t="s">
        <v>113</v>
      </c>
      <c r="D8" s="261">
        <v>169920</v>
      </c>
      <c r="E8" s="99">
        <v>9159</v>
      </c>
      <c r="F8" s="100">
        <v>367690</v>
      </c>
    </row>
    <row r="9" spans="2:6" ht="21.75" customHeight="1">
      <c r="B9" s="101" t="s">
        <v>34</v>
      </c>
      <c r="C9" s="102" t="s">
        <v>10</v>
      </c>
      <c r="D9" s="262"/>
      <c r="E9" s="103">
        <v>10843</v>
      </c>
      <c r="F9" s="104">
        <v>705837</v>
      </c>
    </row>
    <row r="10" spans="2:6" ht="21.75" customHeight="1">
      <c r="B10" s="101" t="s">
        <v>36</v>
      </c>
      <c r="C10" s="102" t="s">
        <v>11</v>
      </c>
      <c r="D10" s="263"/>
      <c r="E10" s="103">
        <v>3434</v>
      </c>
      <c r="F10" s="104">
        <v>158770</v>
      </c>
    </row>
    <row r="11" spans="2:6" ht="21.75" customHeight="1">
      <c r="B11" s="101" t="s">
        <v>35</v>
      </c>
      <c r="C11" s="102" t="s">
        <v>116</v>
      </c>
      <c r="D11" s="102">
        <v>155168</v>
      </c>
      <c r="E11" s="103">
        <v>9119</v>
      </c>
      <c r="F11" s="104">
        <v>399537</v>
      </c>
    </row>
    <row r="12" spans="2:6" ht="21.75" customHeight="1">
      <c r="B12" s="101" t="s">
        <v>37</v>
      </c>
      <c r="C12" s="102" t="s">
        <v>12</v>
      </c>
      <c r="D12" s="102">
        <v>80781</v>
      </c>
      <c r="E12" s="103">
        <v>4764</v>
      </c>
      <c r="F12" s="104">
        <v>158720</v>
      </c>
    </row>
    <row r="13" spans="2:6" ht="21.75" customHeight="1">
      <c r="B13" s="101" t="s">
        <v>38</v>
      </c>
      <c r="C13" s="102" t="s">
        <v>13</v>
      </c>
      <c r="D13" s="102">
        <v>98384</v>
      </c>
      <c r="E13" s="103">
        <v>4541</v>
      </c>
      <c r="F13" s="104">
        <v>195994</v>
      </c>
    </row>
    <row r="14" spans="2:6" ht="21.75" customHeight="1">
      <c r="B14" s="101" t="s">
        <v>39</v>
      </c>
      <c r="C14" s="102" t="s">
        <v>14</v>
      </c>
      <c r="D14" s="102">
        <v>89170</v>
      </c>
      <c r="E14" s="103">
        <v>4834</v>
      </c>
      <c r="F14" s="104">
        <v>224398</v>
      </c>
    </row>
    <row r="15" spans="2:6" ht="21.75" customHeight="1">
      <c r="B15" s="101" t="s">
        <v>40</v>
      </c>
      <c r="C15" s="102" t="s">
        <v>15</v>
      </c>
      <c r="D15" s="102">
        <v>89946</v>
      </c>
      <c r="E15" s="103">
        <v>7275</v>
      </c>
      <c r="F15" s="104">
        <v>183412</v>
      </c>
    </row>
    <row r="16" spans="2:6" ht="21.75" customHeight="1">
      <c r="B16" s="101" t="s">
        <v>41</v>
      </c>
      <c r="C16" s="102" t="s">
        <v>16</v>
      </c>
      <c r="D16" s="102">
        <v>108857</v>
      </c>
      <c r="E16" s="103">
        <v>6403</v>
      </c>
      <c r="F16" s="104">
        <v>257221</v>
      </c>
    </row>
    <row r="17" spans="2:6" ht="21.75" customHeight="1">
      <c r="B17" s="101" t="s">
        <v>42</v>
      </c>
      <c r="C17" s="102" t="s">
        <v>17</v>
      </c>
      <c r="D17" s="102">
        <v>57374</v>
      </c>
      <c r="E17" s="103">
        <v>3024</v>
      </c>
      <c r="F17" s="104">
        <v>110252</v>
      </c>
    </row>
    <row r="18" spans="2:6" ht="21.75" customHeight="1">
      <c r="B18" s="101" t="s">
        <v>43</v>
      </c>
      <c r="C18" s="102" t="s">
        <v>18</v>
      </c>
      <c r="D18" s="102">
        <v>139387</v>
      </c>
      <c r="E18" s="103">
        <v>7436</v>
      </c>
      <c r="F18" s="104">
        <v>278329</v>
      </c>
    </row>
    <row r="19" spans="2:6" ht="21.75" customHeight="1">
      <c r="B19" s="101" t="s">
        <v>44</v>
      </c>
      <c r="C19" s="102" t="s">
        <v>19</v>
      </c>
      <c r="D19" s="102">
        <v>60724</v>
      </c>
      <c r="E19" s="103">
        <v>2688</v>
      </c>
      <c r="F19" s="104">
        <v>116365</v>
      </c>
    </row>
    <row r="20" spans="2:6" ht="21.75" customHeight="1">
      <c r="B20" s="101" t="s">
        <v>45</v>
      </c>
      <c r="C20" s="102" t="s">
        <v>20</v>
      </c>
      <c r="D20" s="102">
        <v>118922</v>
      </c>
      <c r="E20" s="103">
        <v>6117</v>
      </c>
      <c r="F20" s="104">
        <v>267588</v>
      </c>
    </row>
    <row r="21" spans="2:6" ht="21.75" customHeight="1">
      <c r="B21" s="101" t="s">
        <v>46</v>
      </c>
      <c r="C21" s="102" t="s">
        <v>21</v>
      </c>
      <c r="D21" s="102">
        <v>89432</v>
      </c>
      <c r="E21" s="103">
        <v>5285</v>
      </c>
      <c r="F21" s="104">
        <v>204297</v>
      </c>
    </row>
    <row r="22" spans="2:6" ht="21.75" customHeight="1">
      <c r="B22" s="101" t="s">
        <v>47</v>
      </c>
      <c r="C22" s="102" t="s">
        <v>22</v>
      </c>
      <c r="D22" s="102">
        <v>91182</v>
      </c>
      <c r="E22" s="103">
        <v>5249</v>
      </c>
      <c r="F22" s="104">
        <v>199069</v>
      </c>
    </row>
    <row r="23" spans="2:6" ht="21.75" customHeight="1">
      <c r="B23" s="101" t="s">
        <v>48</v>
      </c>
      <c r="C23" s="102" t="s">
        <v>23</v>
      </c>
      <c r="D23" s="102">
        <v>94101</v>
      </c>
      <c r="E23" s="103">
        <v>4792</v>
      </c>
      <c r="F23" s="104">
        <v>183794</v>
      </c>
    </row>
    <row r="24" spans="2:6" ht="21.75" customHeight="1">
      <c r="B24" s="101" t="s">
        <v>49</v>
      </c>
      <c r="C24" s="102" t="s">
        <v>24</v>
      </c>
      <c r="D24" s="102">
        <v>98775</v>
      </c>
      <c r="E24" s="103">
        <v>5660</v>
      </c>
      <c r="F24" s="104">
        <v>236562</v>
      </c>
    </row>
    <row r="25" spans="2:6" ht="21.75" customHeight="1">
      <c r="B25" s="101" t="s">
        <v>50</v>
      </c>
      <c r="C25" s="102" t="s">
        <v>115</v>
      </c>
      <c r="D25" s="102">
        <v>232592</v>
      </c>
      <c r="E25" s="103">
        <v>12072</v>
      </c>
      <c r="F25" s="104">
        <v>521806</v>
      </c>
    </row>
    <row r="26" spans="2:6" ht="21.75" customHeight="1">
      <c r="B26" s="101" t="s">
        <v>51</v>
      </c>
      <c r="C26" s="102" t="s">
        <v>26</v>
      </c>
      <c r="D26" s="102">
        <v>127273</v>
      </c>
      <c r="E26" s="103">
        <v>7073</v>
      </c>
      <c r="F26" s="104">
        <v>348907</v>
      </c>
    </row>
    <row r="27" spans="2:6" ht="21.75" customHeight="1">
      <c r="B27" s="101" t="s">
        <v>52</v>
      </c>
      <c r="C27" s="102" t="s">
        <v>117</v>
      </c>
      <c r="D27" s="102">
        <v>530437</v>
      </c>
      <c r="E27" s="103">
        <v>30376</v>
      </c>
      <c r="F27" s="104">
        <v>1646004</v>
      </c>
    </row>
    <row r="28" spans="2:6" ht="21.75" customHeight="1">
      <c r="B28" s="101" t="s">
        <v>53</v>
      </c>
      <c r="C28" s="102" t="s">
        <v>118</v>
      </c>
      <c r="D28" s="102">
        <v>258394</v>
      </c>
      <c r="E28" s="103">
        <v>13556</v>
      </c>
      <c r="F28" s="104">
        <v>585303</v>
      </c>
    </row>
    <row r="29" spans="2:6" ht="22.5" customHeight="1" thickBot="1">
      <c r="B29" s="105" t="s">
        <v>54</v>
      </c>
      <c r="C29" s="10" t="s">
        <v>58</v>
      </c>
      <c r="D29" s="106">
        <v>477034</v>
      </c>
      <c r="E29" s="107">
        <v>26300</v>
      </c>
      <c r="F29" s="108">
        <v>1200111</v>
      </c>
    </row>
    <row r="30" spans="2:6" ht="40.5" customHeight="1" hidden="1" thickBot="1">
      <c r="B30" s="59">
        <v>23</v>
      </c>
      <c r="C30" s="60" t="s">
        <v>75</v>
      </c>
      <c r="D30" s="61"/>
      <c r="E30" s="62"/>
      <c r="F30" s="58">
        <f>D30+E30</f>
        <v>0</v>
      </c>
    </row>
    <row r="31" spans="2:6" ht="21.75" customHeight="1" thickBot="1">
      <c r="B31" s="257" t="s">
        <v>139</v>
      </c>
      <c r="C31" s="258"/>
      <c r="D31" s="63">
        <f>SUM(D8:D30)</f>
        <v>3167853</v>
      </c>
      <c r="E31" s="63">
        <f>SUM(E8:E30)</f>
        <v>190000</v>
      </c>
      <c r="F31" s="76">
        <f>SUM(F8:F30)</f>
        <v>8549966</v>
      </c>
    </row>
    <row r="32" spans="2:5" ht="21.75" customHeight="1" hidden="1" thickBot="1">
      <c r="B32" s="64"/>
      <c r="C32" s="48" t="s">
        <v>29</v>
      </c>
      <c r="D32" s="36"/>
      <c r="E32" s="21"/>
    </row>
    <row r="33" spans="2:5" ht="21.75" customHeight="1" hidden="1" thickBot="1">
      <c r="B33" s="65" t="s">
        <v>30</v>
      </c>
      <c r="C33" s="20"/>
      <c r="D33" s="37">
        <f>D31+D32</f>
        <v>3167853</v>
      </c>
      <c r="E33" s="21"/>
    </row>
    <row r="34" spans="2:8" ht="24.75" customHeight="1">
      <c r="B34" s="7"/>
      <c r="C34" s="7"/>
      <c r="D34" s="7"/>
      <c r="E34" s="21"/>
      <c r="H34" s="2"/>
    </row>
    <row r="35" spans="2:4" ht="24.75" customHeight="1">
      <c r="B35" s="28"/>
      <c r="C35" s="28"/>
      <c r="D35" s="28"/>
    </row>
    <row r="36" spans="2:4" ht="24.75" customHeight="1">
      <c r="B36" s="28"/>
      <c r="C36" s="28"/>
      <c r="D36" s="28"/>
    </row>
    <row r="37" spans="2:4" ht="24.75" customHeight="1">
      <c r="B37" s="28"/>
      <c r="C37" s="28"/>
      <c r="D37" s="28"/>
    </row>
  </sheetData>
  <sheetProtection/>
  <mergeCells count="3">
    <mergeCell ref="B31:C31"/>
    <mergeCell ref="B4:F4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0">
      <selection activeCell="I28" sqref="I28"/>
    </sheetView>
  </sheetViews>
  <sheetFormatPr defaultColWidth="8.875" defaultRowHeight="24.75" customHeight="1"/>
  <cols>
    <col min="1" max="1" width="2.375" style="1" customWidth="1"/>
    <col min="2" max="2" width="9.75390625" style="1" customWidth="1"/>
    <col min="3" max="3" width="49.875" style="1" customWidth="1"/>
    <col min="4" max="4" width="20.00390625" style="1" customWidth="1"/>
    <col min="5" max="16384" width="8.875" style="1" customWidth="1"/>
  </cols>
  <sheetData>
    <row r="1" spans="2:4" ht="18.75" customHeight="1">
      <c r="B1" s="7"/>
      <c r="C1" s="6"/>
      <c r="D1" s="6" t="s">
        <v>213</v>
      </c>
    </row>
    <row r="2" spans="2:4" ht="24" customHeight="1">
      <c r="B2" s="7"/>
      <c r="C2" s="6"/>
      <c r="D2" s="6" t="s">
        <v>193</v>
      </c>
    </row>
    <row r="3" spans="2:4" ht="13.5" customHeight="1" hidden="1">
      <c r="B3" s="7"/>
      <c r="C3" s="7"/>
      <c r="D3" s="21"/>
    </row>
    <row r="4" spans="2:4" ht="98.25" customHeight="1">
      <c r="B4" s="239" t="s">
        <v>168</v>
      </c>
      <c r="C4" s="239"/>
      <c r="D4" s="259"/>
    </row>
    <row r="5" spans="2:4" ht="12.75" customHeight="1" hidden="1">
      <c r="B5" s="8"/>
      <c r="C5" s="8"/>
      <c r="D5" s="21"/>
    </row>
    <row r="6" spans="2:4" ht="16.5" customHeight="1">
      <c r="B6" s="12"/>
      <c r="C6" s="13"/>
      <c r="D6" s="199" t="s">
        <v>31</v>
      </c>
    </row>
    <row r="7" spans="2:4" ht="4.5" customHeight="1" thickBot="1">
      <c r="B7" s="12"/>
      <c r="C7" s="14"/>
      <c r="D7" s="21"/>
    </row>
    <row r="8" spans="2:4" s="3" customFormat="1" ht="20.25" customHeight="1">
      <c r="B8" s="264" t="s">
        <v>56</v>
      </c>
      <c r="C8" s="266" t="s">
        <v>119</v>
      </c>
      <c r="D8" s="266" t="s">
        <v>74</v>
      </c>
    </row>
    <row r="9" spans="2:4" ht="18" customHeight="1">
      <c r="B9" s="265"/>
      <c r="C9" s="267"/>
      <c r="D9" s="267"/>
    </row>
    <row r="10" spans="2:4" ht="19.5" customHeight="1">
      <c r="B10" s="265"/>
      <c r="C10" s="267"/>
      <c r="D10" s="267"/>
    </row>
    <row r="11" spans="2:4" ht="24.75" customHeight="1">
      <c r="B11" s="43">
        <v>1</v>
      </c>
      <c r="C11" s="92">
        <v>2</v>
      </c>
      <c r="D11" s="91">
        <v>3</v>
      </c>
    </row>
    <row r="12" spans="2:4" ht="23.25" customHeight="1">
      <c r="B12" s="197" t="s">
        <v>33</v>
      </c>
      <c r="C12" s="126" t="s">
        <v>113</v>
      </c>
      <c r="D12" s="127">
        <v>4588</v>
      </c>
    </row>
    <row r="13" spans="2:4" ht="21.75" customHeight="1">
      <c r="B13" s="121" t="s">
        <v>34</v>
      </c>
      <c r="C13" s="102" t="s">
        <v>10</v>
      </c>
      <c r="D13" s="128">
        <v>9042</v>
      </c>
    </row>
    <row r="14" spans="2:4" ht="21.75" customHeight="1">
      <c r="B14" s="121" t="s">
        <v>36</v>
      </c>
      <c r="C14" s="102" t="s">
        <v>11</v>
      </c>
      <c r="D14" s="128">
        <v>1885</v>
      </c>
    </row>
    <row r="15" spans="2:4" ht="21.75" customHeight="1">
      <c r="B15" s="121" t="s">
        <v>35</v>
      </c>
      <c r="C15" s="102" t="s">
        <v>116</v>
      </c>
      <c r="D15" s="128">
        <v>4959</v>
      </c>
    </row>
    <row r="16" spans="2:4" ht="21.75" customHeight="1">
      <c r="B16" s="121" t="s">
        <v>37</v>
      </c>
      <c r="C16" s="102" t="s">
        <v>12</v>
      </c>
      <c r="D16" s="128">
        <v>1855</v>
      </c>
    </row>
    <row r="17" spans="2:4" ht="21.75" customHeight="1">
      <c r="B17" s="121" t="s">
        <v>38</v>
      </c>
      <c r="C17" s="102" t="s">
        <v>13</v>
      </c>
      <c r="D17" s="128">
        <v>2311</v>
      </c>
    </row>
    <row r="18" spans="2:4" ht="21.75" customHeight="1">
      <c r="B18" s="121" t="s">
        <v>39</v>
      </c>
      <c r="C18" s="102" t="s">
        <v>14</v>
      </c>
      <c r="D18" s="128">
        <v>2416</v>
      </c>
    </row>
    <row r="19" spans="2:4" ht="21.75" customHeight="1">
      <c r="B19" s="121" t="s">
        <v>40</v>
      </c>
      <c r="C19" s="102" t="s">
        <v>15</v>
      </c>
      <c r="D19" s="128">
        <v>2146</v>
      </c>
    </row>
    <row r="20" spans="2:4" ht="21.75" customHeight="1">
      <c r="B20" s="121" t="s">
        <v>41</v>
      </c>
      <c r="C20" s="102" t="s">
        <v>16</v>
      </c>
      <c r="D20" s="128">
        <v>2998</v>
      </c>
    </row>
    <row r="21" spans="2:4" ht="21.75" customHeight="1">
      <c r="B21" s="121" t="s">
        <v>42</v>
      </c>
      <c r="C21" s="102" t="s">
        <v>17</v>
      </c>
      <c r="D21" s="128">
        <v>1194</v>
      </c>
    </row>
    <row r="22" spans="2:4" ht="21.75" customHeight="1">
      <c r="B22" s="121" t="s">
        <v>43</v>
      </c>
      <c r="C22" s="102" t="s">
        <v>18</v>
      </c>
      <c r="D22" s="128">
        <v>3287</v>
      </c>
    </row>
    <row r="23" spans="2:4" ht="21.75" customHeight="1">
      <c r="B23" s="121" t="s">
        <v>44</v>
      </c>
      <c r="C23" s="102" t="s">
        <v>19</v>
      </c>
      <c r="D23" s="128">
        <v>1265</v>
      </c>
    </row>
    <row r="24" spans="2:4" ht="21.75" customHeight="1">
      <c r="B24" s="121" t="s">
        <v>45</v>
      </c>
      <c r="C24" s="102" t="s">
        <v>20</v>
      </c>
      <c r="D24" s="128">
        <v>2918</v>
      </c>
    </row>
    <row r="25" spans="2:4" ht="21.75" customHeight="1">
      <c r="B25" s="121" t="s">
        <v>46</v>
      </c>
      <c r="C25" s="102" t="s">
        <v>21</v>
      </c>
      <c r="D25" s="128">
        <v>2080</v>
      </c>
    </row>
    <row r="26" spans="2:4" ht="21.75" customHeight="1">
      <c r="B26" s="121" t="s">
        <v>47</v>
      </c>
      <c r="C26" s="102" t="s">
        <v>22</v>
      </c>
      <c r="D26" s="128">
        <v>2600</v>
      </c>
    </row>
    <row r="27" spans="2:4" ht="21.75" customHeight="1">
      <c r="B27" s="121" t="s">
        <v>48</v>
      </c>
      <c r="C27" s="102" t="s">
        <v>23</v>
      </c>
      <c r="D27" s="128">
        <v>1845</v>
      </c>
    </row>
    <row r="28" spans="2:4" ht="21.75" customHeight="1">
      <c r="B28" s="121" t="s">
        <v>49</v>
      </c>
      <c r="C28" s="102" t="s">
        <v>24</v>
      </c>
      <c r="D28" s="128">
        <v>2586</v>
      </c>
    </row>
    <row r="29" spans="2:4" ht="21.75" customHeight="1">
      <c r="B29" s="121" t="s">
        <v>50</v>
      </c>
      <c r="C29" s="102" t="s">
        <v>115</v>
      </c>
      <c r="D29" s="128">
        <v>5982</v>
      </c>
    </row>
    <row r="30" spans="2:4" ht="21.75" customHeight="1">
      <c r="B30" s="121" t="s">
        <v>51</v>
      </c>
      <c r="C30" s="102" t="s">
        <v>26</v>
      </c>
      <c r="D30" s="128">
        <v>4478</v>
      </c>
    </row>
    <row r="31" spans="2:4" ht="21.75" customHeight="1">
      <c r="B31" s="121" t="s">
        <v>52</v>
      </c>
      <c r="C31" s="102" t="s">
        <v>117</v>
      </c>
      <c r="D31" s="128">
        <v>21897</v>
      </c>
    </row>
    <row r="32" spans="2:4" ht="21.75" customHeight="1">
      <c r="B32" s="198" t="s">
        <v>53</v>
      </c>
      <c r="C32" s="102" t="s">
        <v>118</v>
      </c>
      <c r="D32" s="128">
        <v>6793</v>
      </c>
    </row>
    <row r="33" spans="2:4" ht="21" customHeight="1">
      <c r="B33" s="43" t="s">
        <v>54</v>
      </c>
      <c r="C33" s="106" t="s">
        <v>58</v>
      </c>
      <c r="D33" s="129">
        <v>15784</v>
      </c>
    </row>
    <row r="34" spans="2:4" ht="21.75" customHeight="1" thickBot="1">
      <c r="B34" s="93" t="s">
        <v>28</v>
      </c>
      <c r="C34" s="94"/>
      <c r="D34" s="110">
        <f>SUM(D12:D33)</f>
        <v>104909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3" ht="24.75" customHeight="1">
      <c r="B37" s="28"/>
      <c r="C37" s="28"/>
    </row>
  </sheetData>
  <sheetProtection/>
  <mergeCells count="4">
    <mergeCell ref="B8:B10"/>
    <mergeCell ref="C8:C10"/>
    <mergeCell ref="D8:D10"/>
    <mergeCell ref="B4:D4"/>
  </mergeCells>
  <printOptions/>
  <pageMargins left="0.984251968503937" right="0.3937007874015748" top="0.5905511811023623" bottom="0.2755905511811024" header="0.3937007874015748" footer="0.31496062992125984"/>
  <pageSetup blackAndWhite="1" firstPageNumber="420" useFirstPageNumber="1"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55.625" style="1" customWidth="1"/>
    <col min="4" max="4" width="19.875" style="1" hidden="1" customWidth="1"/>
    <col min="5" max="5" width="17.125" style="1" hidden="1" customWidth="1"/>
    <col min="6" max="6" width="21.125" style="1" hidden="1" customWidth="1"/>
    <col min="7" max="7" width="15.625" style="1" hidden="1" customWidth="1"/>
    <col min="8" max="8" width="31.00390625" style="1" customWidth="1"/>
    <col min="9" max="16384" width="8.875" style="1" customWidth="1"/>
  </cols>
  <sheetData>
    <row r="1" spans="2:8" ht="21" customHeight="1">
      <c r="B1" s="7"/>
      <c r="C1" s="6"/>
      <c r="D1" s="6" t="s">
        <v>71</v>
      </c>
      <c r="E1" s="33" t="s">
        <v>71</v>
      </c>
      <c r="F1" s="231" t="s">
        <v>214</v>
      </c>
      <c r="G1" s="242"/>
      <c r="H1" s="242"/>
    </row>
    <row r="2" spans="2:8" ht="19.5" customHeight="1">
      <c r="B2" s="7"/>
      <c r="C2" s="6"/>
      <c r="D2" s="6" t="s">
        <v>59</v>
      </c>
      <c r="E2" s="33" t="s">
        <v>59</v>
      </c>
      <c r="F2" s="231" t="s">
        <v>193</v>
      </c>
      <c r="G2" s="242"/>
      <c r="H2" s="242"/>
    </row>
    <row r="3" spans="2:5" ht="11.25" customHeight="1">
      <c r="B3" s="12"/>
      <c r="C3" s="14"/>
      <c r="D3" s="11"/>
      <c r="E3" s="21"/>
    </row>
    <row r="4" spans="2:8" s="3" customFormat="1" ht="139.5" customHeight="1">
      <c r="B4" s="239" t="s">
        <v>170</v>
      </c>
      <c r="C4" s="239"/>
      <c r="D4" s="239"/>
      <c r="E4" s="259"/>
      <c r="F4" s="260"/>
      <c r="G4" s="241"/>
      <c r="H4" s="241"/>
    </row>
    <row r="5" spans="2:8" ht="21" customHeight="1" thickBot="1">
      <c r="B5" s="53"/>
      <c r="C5" s="53"/>
      <c r="D5" s="53"/>
      <c r="E5" s="31"/>
      <c r="F5" s="268" t="s">
        <v>31</v>
      </c>
      <c r="G5" s="269"/>
      <c r="H5" s="269"/>
    </row>
    <row r="6" spans="2:8" ht="78" customHeight="1" thickBot="1">
      <c r="B6" s="54" t="s">
        <v>56</v>
      </c>
      <c r="C6" s="5" t="s">
        <v>119</v>
      </c>
      <c r="D6" s="55" t="s">
        <v>72</v>
      </c>
      <c r="E6" s="56" t="s">
        <v>73</v>
      </c>
      <c r="F6" s="95" t="s">
        <v>74</v>
      </c>
      <c r="G6" s="169" t="s">
        <v>111</v>
      </c>
      <c r="H6" s="95" t="s">
        <v>74</v>
      </c>
    </row>
    <row r="7" spans="2:8" ht="24.75" customHeight="1" thickBot="1">
      <c r="B7" s="54">
        <v>1</v>
      </c>
      <c r="C7" s="5">
        <v>2</v>
      </c>
      <c r="D7" s="55">
        <v>3</v>
      </c>
      <c r="E7" s="56">
        <v>4</v>
      </c>
      <c r="F7" s="57">
        <v>3</v>
      </c>
      <c r="G7" s="57"/>
      <c r="H7" s="203">
        <v>3</v>
      </c>
    </row>
    <row r="8" spans="2:8" ht="20.25">
      <c r="B8" s="96" t="s">
        <v>33</v>
      </c>
      <c r="C8" s="97" t="s">
        <v>113</v>
      </c>
      <c r="D8" s="261">
        <v>169920</v>
      </c>
      <c r="E8" s="99">
        <v>9159</v>
      </c>
      <c r="F8" s="100">
        <v>94663</v>
      </c>
      <c r="G8" s="104">
        <f>5846</f>
        <v>5846</v>
      </c>
      <c r="H8" s="104">
        <v>110577</v>
      </c>
    </row>
    <row r="9" spans="2:8" ht="21.75" customHeight="1">
      <c r="B9" s="101" t="s">
        <v>34</v>
      </c>
      <c r="C9" s="102" t="s">
        <v>10</v>
      </c>
      <c r="D9" s="262"/>
      <c r="E9" s="103">
        <v>10843</v>
      </c>
      <c r="F9" s="104">
        <v>116322</v>
      </c>
      <c r="G9" s="104">
        <v>40289</v>
      </c>
      <c r="H9" s="104">
        <v>175837</v>
      </c>
    </row>
    <row r="10" spans="2:8" ht="21.75" customHeight="1">
      <c r="B10" s="101" t="s">
        <v>36</v>
      </c>
      <c r="C10" s="102" t="s">
        <v>11</v>
      </c>
      <c r="D10" s="263"/>
      <c r="E10" s="103">
        <v>3434</v>
      </c>
      <c r="F10" s="104">
        <v>32622</v>
      </c>
      <c r="G10" s="104">
        <v>3441</v>
      </c>
      <c r="H10" s="104">
        <v>36150</v>
      </c>
    </row>
    <row r="11" spans="2:8" ht="21.75" customHeight="1">
      <c r="B11" s="101" t="s">
        <v>35</v>
      </c>
      <c r="C11" s="102" t="s">
        <v>116</v>
      </c>
      <c r="D11" s="102">
        <v>155168</v>
      </c>
      <c r="E11" s="103">
        <v>9119</v>
      </c>
      <c r="F11" s="104">
        <v>103625</v>
      </c>
      <c r="G11" s="104">
        <f>-3633</f>
        <v>-3633</v>
      </c>
      <c r="H11" s="104">
        <v>101026</v>
      </c>
    </row>
    <row r="12" spans="2:8" ht="21.75" customHeight="1">
      <c r="B12" s="101" t="s">
        <v>37</v>
      </c>
      <c r="C12" s="102" t="s">
        <v>12</v>
      </c>
      <c r="D12" s="102">
        <v>80781</v>
      </c>
      <c r="E12" s="103">
        <v>4764</v>
      </c>
      <c r="F12" s="104">
        <v>32282</v>
      </c>
      <c r="G12" s="104">
        <f>-2140</f>
        <v>-2140</v>
      </c>
      <c r="H12" s="104">
        <v>34421</v>
      </c>
    </row>
    <row r="13" spans="2:8" ht="21.75" customHeight="1">
      <c r="B13" s="101" t="s">
        <v>38</v>
      </c>
      <c r="C13" s="102" t="s">
        <v>13</v>
      </c>
      <c r="D13" s="102">
        <v>98384</v>
      </c>
      <c r="E13" s="103">
        <v>4541</v>
      </c>
      <c r="F13" s="104">
        <v>32363</v>
      </c>
      <c r="G13" s="104">
        <f>-2775</f>
        <v>-2775</v>
      </c>
      <c r="H13" s="104">
        <v>30675</v>
      </c>
    </row>
    <row r="14" spans="2:8" ht="21.75" customHeight="1">
      <c r="B14" s="101" t="s">
        <v>39</v>
      </c>
      <c r="C14" s="102" t="s">
        <v>14</v>
      </c>
      <c r="D14" s="102">
        <v>89170</v>
      </c>
      <c r="E14" s="103">
        <v>4834</v>
      </c>
      <c r="F14" s="104">
        <v>28005</v>
      </c>
      <c r="G14" s="104">
        <f>342</f>
        <v>342</v>
      </c>
      <c r="H14" s="104">
        <v>30789</v>
      </c>
    </row>
    <row r="15" spans="2:8" ht="21.75" customHeight="1">
      <c r="B15" s="101" t="s">
        <v>40</v>
      </c>
      <c r="C15" s="102" t="s">
        <v>15</v>
      </c>
      <c r="D15" s="102">
        <v>89946</v>
      </c>
      <c r="E15" s="103">
        <v>7275</v>
      </c>
      <c r="F15" s="104">
        <v>27409</v>
      </c>
      <c r="G15" s="104">
        <f>554</f>
        <v>554</v>
      </c>
      <c r="H15" s="104">
        <v>28706</v>
      </c>
    </row>
    <row r="16" spans="2:8" ht="21.75" customHeight="1">
      <c r="B16" s="101" t="s">
        <v>41</v>
      </c>
      <c r="C16" s="102" t="s">
        <v>16</v>
      </c>
      <c r="D16" s="102">
        <v>108857</v>
      </c>
      <c r="E16" s="103">
        <v>6403</v>
      </c>
      <c r="F16" s="104">
        <v>42489</v>
      </c>
      <c r="G16" s="104">
        <f>-154</f>
        <v>-154</v>
      </c>
      <c r="H16" s="104">
        <v>41045</v>
      </c>
    </row>
    <row r="17" spans="2:8" ht="21.75" customHeight="1">
      <c r="B17" s="101" t="s">
        <v>42</v>
      </c>
      <c r="C17" s="102" t="s">
        <v>17</v>
      </c>
      <c r="D17" s="102">
        <v>57374</v>
      </c>
      <c r="E17" s="103">
        <v>3024</v>
      </c>
      <c r="F17" s="104">
        <v>16305</v>
      </c>
      <c r="G17" s="104">
        <f>8131</f>
        <v>8131</v>
      </c>
      <c r="H17" s="104">
        <v>17996</v>
      </c>
    </row>
    <row r="18" spans="2:8" ht="21.75" customHeight="1">
      <c r="B18" s="101" t="s">
        <v>43</v>
      </c>
      <c r="C18" s="102" t="s">
        <v>18</v>
      </c>
      <c r="D18" s="102">
        <v>139387</v>
      </c>
      <c r="E18" s="103">
        <v>7436</v>
      </c>
      <c r="F18" s="104">
        <v>39445</v>
      </c>
      <c r="G18" s="104">
        <f>10701</f>
        <v>10701</v>
      </c>
      <c r="H18" s="104">
        <v>46799</v>
      </c>
    </row>
    <row r="19" spans="2:8" ht="21.75" customHeight="1">
      <c r="B19" s="101" t="s">
        <v>44</v>
      </c>
      <c r="C19" s="102" t="s">
        <v>19</v>
      </c>
      <c r="D19" s="102">
        <v>60724</v>
      </c>
      <c r="E19" s="103">
        <v>2688</v>
      </c>
      <c r="F19" s="104">
        <v>23083</v>
      </c>
      <c r="G19" s="104">
        <f>1781</f>
        <v>1781</v>
      </c>
      <c r="H19" s="104">
        <v>28438</v>
      </c>
    </row>
    <row r="20" spans="2:8" ht="21.75" customHeight="1">
      <c r="B20" s="101" t="s">
        <v>45</v>
      </c>
      <c r="C20" s="102" t="s">
        <v>20</v>
      </c>
      <c r="D20" s="102">
        <v>118922</v>
      </c>
      <c r="E20" s="103">
        <v>6117</v>
      </c>
      <c r="F20" s="104">
        <v>56319</v>
      </c>
      <c r="G20" s="104">
        <f>2090</f>
        <v>2090</v>
      </c>
      <c r="H20" s="104">
        <v>63149</v>
      </c>
    </row>
    <row r="21" spans="2:8" ht="21.75" customHeight="1">
      <c r="B21" s="101" t="s">
        <v>46</v>
      </c>
      <c r="C21" s="102" t="s">
        <v>21</v>
      </c>
      <c r="D21" s="102">
        <v>89432</v>
      </c>
      <c r="E21" s="103">
        <v>5285</v>
      </c>
      <c r="F21" s="104">
        <v>31737</v>
      </c>
      <c r="G21" s="104">
        <f>-23</f>
        <v>-23</v>
      </c>
      <c r="H21" s="104">
        <v>31067</v>
      </c>
    </row>
    <row r="22" spans="2:8" ht="21.75" customHeight="1">
      <c r="B22" s="101" t="s">
        <v>47</v>
      </c>
      <c r="C22" s="102" t="s">
        <v>22</v>
      </c>
      <c r="D22" s="102">
        <v>91182</v>
      </c>
      <c r="E22" s="103">
        <v>5249</v>
      </c>
      <c r="F22" s="104">
        <v>41242</v>
      </c>
      <c r="G22" s="104">
        <f>6206</f>
        <v>6206</v>
      </c>
      <c r="H22" s="104">
        <v>53174</v>
      </c>
    </row>
    <row r="23" spans="2:8" ht="21.75" customHeight="1">
      <c r="B23" s="101" t="s">
        <v>48</v>
      </c>
      <c r="C23" s="102" t="s">
        <v>23</v>
      </c>
      <c r="D23" s="102">
        <v>94101</v>
      </c>
      <c r="E23" s="103">
        <v>4792</v>
      </c>
      <c r="F23" s="104">
        <v>39255</v>
      </c>
      <c r="G23" s="104">
        <f>-13120</f>
        <v>-13120</v>
      </c>
      <c r="H23" s="104">
        <v>39969</v>
      </c>
    </row>
    <row r="24" spans="2:8" ht="21.75" customHeight="1">
      <c r="B24" s="101" t="s">
        <v>49</v>
      </c>
      <c r="C24" s="102" t="s">
        <v>24</v>
      </c>
      <c r="D24" s="102">
        <v>98775</v>
      </c>
      <c r="E24" s="103">
        <v>5660</v>
      </c>
      <c r="F24" s="104">
        <v>56588</v>
      </c>
      <c r="G24" s="104">
        <f>4040</f>
        <v>4040</v>
      </c>
      <c r="H24" s="104">
        <v>63923</v>
      </c>
    </row>
    <row r="25" spans="2:8" ht="21.75" customHeight="1">
      <c r="B25" s="101" t="s">
        <v>50</v>
      </c>
      <c r="C25" s="102" t="s">
        <v>115</v>
      </c>
      <c r="D25" s="102">
        <v>232592</v>
      </c>
      <c r="E25" s="103">
        <v>12072</v>
      </c>
      <c r="F25" s="104">
        <v>109961</v>
      </c>
      <c r="G25" s="104">
        <f>2041</f>
        <v>2041</v>
      </c>
      <c r="H25" s="104">
        <v>129425</v>
      </c>
    </row>
    <row r="26" spans="2:8" ht="21.75" customHeight="1">
      <c r="B26" s="101" t="s">
        <v>51</v>
      </c>
      <c r="C26" s="102" t="s">
        <v>26</v>
      </c>
      <c r="D26" s="102">
        <v>127273</v>
      </c>
      <c r="E26" s="103">
        <v>7073</v>
      </c>
      <c r="F26" s="104">
        <v>93488</v>
      </c>
      <c r="G26" s="104">
        <f>-13620</f>
        <v>-13620</v>
      </c>
      <c r="H26" s="104">
        <v>101324</v>
      </c>
    </row>
    <row r="27" spans="2:8" ht="21.75" customHeight="1">
      <c r="B27" s="101" t="s">
        <v>52</v>
      </c>
      <c r="C27" s="102" t="s">
        <v>117</v>
      </c>
      <c r="D27" s="102">
        <v>530437</v>
      </c>
      <c r="E27" s="103">
        <v>30376</v>
      </c>
      <c r="F27" s="104">
        <v>600388</v>
      </c>
      <c r="G27" s="104">
        <f>-18722</f>
        <v>-18722</v>
      </c>
      <c r="H27" s="104">
        <v>679187</v>
      </c>
    </row>
    <row r="28" spans="2:8" ht="21.75" customHeight="1">
      <c r="B28" s="101" t="s">
        <v>53</v>
      </c>
      <c r="C28" s="102" t="s">
        <v>118</v>
      </c>
      <c r="D28" s="102">
        <v>258394</v>
      </c>
      <c r="E28" s="103">
        <v>13556</v>
      </c>
      <c r="F28" s="104">
        <v>210527</v>
      </c>
      <c r="G28" s="104">
        <f>-30754</f>
        <v>-30754</v>
      </c>
      <c r="H28" s="104">
        <v>225037</v>
      </c>
    </row>
    <row r="29" spans="2:8" ht="22.5" customHeight="1" thickBot="1">
      <c r="B29" s="105" t="s">
        <v>54</v>
      </c>
      <c r="C29" s="10" t="s">
        <v>58</v>
      </c>
      <c r="D29" s="106">
        <v>477034</v>
      </c>
      <c r="E29" s="107">
        <v>26300</v>
      </c>
      <c r="F29" s="108">
        <v>451163</v>
      </c>
      <c r="G29" s="104">
        <f>26012</f>
        <v>26012</v>
      </c>
      <c r="H29" s="104">
        <v>536502</v>
      </c>
    </row>
    <row r="30" spans="2:8" ht="40.5" customHeight="1" hidden="1" thickBot="1">
      <c r="B30" s="59">
        <v>23</v>
      </c>
      <c r="C30" s="60" t="s">
        <v>75</v>
      </c>
      <c r="D30" s="61"/>
      <c r="E30" s="62"/>
      <c r="F30" s="58">
        <f>D30+E30</f>
        <v>0</v>
      </c>
      <c r="G30" s="104"/>
      <c r="H30" s="104"/>
    </row>
    <row r="31" spans="2:8" ht="21.75" customHeight="1" thickBot="1">
      <c r="B31" s="257" t="s">
        <v>139</v>
      </c>
      <c r="C31" s="258"/>
      <c r="D31" s="63">
        <f>SUM(D8:D30)</f>
        <v>3167853</v>
      </c>
      <c r="E31" s="63">
        <f>SUM(E8:E30)</f>
        <v>190000</v>
      </c>
      <c r="F31" s="76">
        <f>SUM(F8:F30)</f>
        <v>2279281</v>
      </c>
      <c r="G31" s="76">
        <f>SUM(G8:G30)</f>
        <v>26533</v>
      </c>
      <c r="H31" s="76">
        <f>SUM(H8:H30)</f>
        <v>2605216</v>
      </c>
    </row>
    <row r="32" spans="2:5" ht="21.75" customHeight="1" hidden="1" thickBot="1">
      <c r="B32" s="64"/>
      <c r="C32" s="48" t="s">
        <v>29</v>
      </c>
      <c r="D32" s="36"/>
      <c r="E32" s="21"/>
    </row>
    <row r="33" spans="2:5" ht="21.75" customHeight="1" hidden="1" thickBot="1">
      <c r="B33" s="65" t="s">
        <v>30</v>
      </c>
      <c r="C33" s="20"/>
      <c r="D33" s="37">
        <f>D31+D32</f>
        <v>3167853</v>
      </c>
      <c r="E33" s="21"/>
    </row>
    <row r="34" spans="2:8" ht="24.75" customHeight="1">
      <c r="B34" s="7"/>
      <c r="C34" s="7"/>
      <c r="D34" s="7"/>
      <c r="E34" s="21"/>
      <c r="H34" s="2"/>
    </row>
    <row r="35" spans="2:4" ht="24.75" customHeight="1">
      <c r="B35" s="28"/>
      <c r="C35" s="28"/>
      <c r="D35" s="28"/>
    </row>
    <row r="36" spans="2:4" ht="24.75" customHeight="1">
      <c r="B36" s="28"/>
      <c r="C36" s="28"/>
      <c r="D36" s="28"/>
    </row>
    <row r="37" spans="2:4" ht="24.75" customHeight="1">
      <c r="B37" s="28"/>
      <c r="C37" s="28"/>
      <c r="D37" s="28"/>
    </row>
  </sheetData>
  <sheetProtection/>
  <mergeCells count="6">
    <mergeCell ref="B31:C31"/>
    <mergeCell ref="D8:D10"/>
    <mergeCell ref="F1:H1"/>
    <mergeCell ref="F2:H2"/>
    <mergeCell ref="B4:H4"/>
    <mergeCell ref="F5:H5"/>
  </mergeCells>
  <printOptions/>
  <pageMargins left="0.3937007874015748" right="0.3937007874015748" top="0.5905511811023623" bottom="0.2755905511811024" header="0.3937007874015748" footer="0.31496062992125984"/>
  <pageSetup blackAndWhite="1" firstPageNumber="421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25390625" style="1" customWidth="1"/>
    <col min="4" max="4" width="27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94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24.5" customHeight="1">
      <c r="B4" s="270" t="s">
        <v>169</v>
      </c>
      <c r="C4" s="270"/>
      <c r="D4" s="270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40">
        <v>11546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20616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4378</v>
      </c>
      <c r="E14" s="21"/>
      <c r="F14" s="21"/>
    </row>
    <row r="15" spans="2:6" ht="21.75" customHeight="1">
      <c r="B15" s="16" t="s">
        <v>35</v>
      </c>
      <c r="C15" s="10" t="s">
        <v>116</v>
      </c>
      <c r="D15" s="40">
        <v>11702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3245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4903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3823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3985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5885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2059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6276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2638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8526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4202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6406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4246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7363</v>
      </c>
      <c r="E28" s="21"/>
      <c r="F28" s="21"/>
    </row>
    <row r="29" spans="2:6" ht="21.75" customHeight="1">
      <c r="B29" s="16" t="s">
        <v>50</v>
      </c>
      <c r="C29" s="10" t="s">
        <v>115</v>
      </c>
      <c r="D29" s="40">
        <v>17396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12623</v>
      </c>
      <c r="E30" s="21"/>
      <c r="F30" s="21"/>
    </row>
    <row r="31" spans="2:6" ht="21.75" customHeight="1">
      <c r="B31" s="16" t="s">
        <v>52</v>
      </c>
      <c r="C31" s="10" t="s">
        <v>117</v>
      </c>
      <c r="D31" s="40">
        <v>80461</v>
      </c>
      <c r="E31" s="21"/>
      <c r="F31" s="21"/>
    </row>
    <row r="32" spans="2:6" ht="21.75" customHeight="1">
      <c r="B32" s="17" t="s">
        <v>53</v>
      </c>
      <c r="C32" s="10" t="s">
        <v>118</v>
      </c>
      <c r="D32" s="40">
        <v>26759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66186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315224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315224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2" useFirstPageNumber="1" fitToHeight="1" fitToWidth="1" horizontalDpi="300" verticalDpi="300" orientation="portrait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125" style="1" customWidth="1"/>
    <col min="4" max="4" width="20.25390625" style="1" customWidth="1"/>
    <col min="5" max="5" width="17.75390625" style="1" customWidth="1"/>
    <col min="6" max="6" width="17.2539062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E1" s="231" t="s">
        <v>215</v>
      </c>
      <c r="F1" s="231"/>
    </row>
    <row r="2" spans="2:6" ht="18.75" customHeight="1">
      <c r="B2" s="7"/>
      <c r="C2" s="6"/>
      <c r="E2" s="231" t="s">
        <v>193</v>
      </c>
      <c r="F2" s="231"/>
    </row>
    <row r="3" spans="2:6" ht="13.5" customHeight="1">
      <c r="B3" s="7"/>
      <c r="C3" s="7"/>
      <c r="D3" s="29"/>
      <c r="E3" s="30"/>
      <c r="F3" s="21"/>
    </row>
    <row r="4" spans="2:13" ht="129" customHeight="1">
      <c r="B4" s="239" t="s">
        <v>171</v>
      </c>
      <c r="C4" s="239"/>
      <c r="D4" s="239"/>
      <c r="E4" s="239"/>
      <c r="F4" s="239"/>
      <c r="G4" s="145"/>
      <c r="H4" s="145"/>
      <c r="I4" s="145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E6" s="243" t="s">
        <v>31</v>
      </c>
      <c r="F6" s="243"/>
    </row>
    <row r="7" spans="2:6" ht="7.5" customHeight="1" thickBot="1">
      <c r="B7" s="12"/>
      <c r="C7" s="14"/>
      <c r="D7" s="11"/>
      <c r="E7" s="21"/>
      <c r="F7" s="21"/>
    </row>
    <row r="8" spans="2:6" s="3" customFormat="1" ht="24" customHeight="1" thickBot="1">
      <c r="B8" s="233" t="s">
        <v>56</v>
      </c>
      <c r="C8" s="236" t="s">
        <v>119</v>
      </c>
      <c r="D8" s="236" t="s">
        <v>32</v>
      </c>
      <c r="E8" s="271" t="s">
        <v>63</v>
      </c>
      <c r="F8" s="271"/>
    </row>
    <row r="9" spans="2:6" ht="25.5" customHeight="1">
      <c r="B9" s="234"/>
      <c r="C9" s="237"/>
      <c r="D9" s="237"/>
      <c r="E9" s="245" t="s">
        <v>85</v>
      </c>
      <c r="F9" s="245" t="s">
        <v>87</v>
      </c>
    </row>
    <row r="10" spans="2:6" ht="45.75" customHeight="1" thickBot="1">
      <c r="B10" s="234"/>
      <c r="C10" s="237"/>
      <c r="D10" s="238"/>
      <c r="E10" s="245"/>
      <c r="F10" s="245"/>
    </row>
    <row r="11" spans="2:6" ht="24.75" customHeight="1" thickBot="1">
      <c r="B11" s="5">
        <v>1</v>
      </c>
      <c r="C11" s="5">
        <v>2</v>
      </c>
      <c r="D11" s="5">
        <v>3</v>
      </c>
      <c r="E11" s="34">
        <v>4</v>
      </c>
      <c r="F11" s="34">
        <v>5</v>
      </c>
    </row>
    <row r="12" spans="2:6" ht="25.5" customHeight="1">
      <c r="B12" s="15" t="s">
        <v>33</v>
      </c>
      <c r="C12" s="9" t="s">
        <v>113</v>
      </c>
      <c r="D12" s="40">
        <f>E12+F12</f>
        <v>11842</v>
      </c>
      <c r="E12" s="50">
        <v>11720</v>
      </c>
      <c r="F12" s="140">
        <v>122</v>
      </c>
    </row>
    <row r="13" spans="2:6" ht="21.75" customHeight="1">
      <c r="B13" s="16" t="s">
        <v>34</v>
      </c>
      <c r="C13" s="10" t="s">
        <v>10</v>
      </c>
      <c r="D13" s="40">
        <f aca="true" t="shared" si="0" ref="D13:D33">E13+F13</f>
        <v>50649</v>
      </c>
      <c r="E13" s="51">
        <v>48063</v>
      </c>
      <c r="F13" s="51">
        <v>2586</v>
      </c>
    </row>
    <row r="14" spans="2:6" ht="21.75" customHeight="1">
      <c r="B14" s="16" t="s">
        <v>36</v>
      </c>
      <c r="C14" s="10" t="s">
        <v>11</v>
      </c>
      <c r="D14" s="40">
        <f t="shared" si="0"/>
        <v>10204</v>
      </c>
      <c r="E14" s="51">
        <v>9885</v>
      </c>
      <c r="F14" s="141">
        <v>319</v>
      </c>
    </row>
    <row r="15" spans="2:6" ht="21.75" customHeight="1">
      <c r="B15" s="16" t="s">
        <v>35</v>
      </c>
      <c r="C15" s="10" t="s">
        <v>116</v>
      </c>
      <c r="D15" s="40">
        <f t="shared" si="0"/>
        <v>14260</v>
      </c>
      <c r="E15" s="51">
        <v>13910</v>
      </c>
      <c r="F15" s="141">
        <v>350</v>
      </c>
    </row>
    <row r="16" spans="2:6" ht="21.75" customHeight="1">
      <c r="B16" s="16" t="s">
        <v>37</v>
      </c>
      <c r="C16" s="10" t="s">
        <v>12</v>
      </c>
      <c r="D16" s="40">
        <f t="shared" si="0"/>
        <v>12883</v>
      </c>
      <c r="E16" s="51">
        <v>12490</v>
      </c>
      <c r="F16" s="141">
        <v>393</v>
      </c>
    </row>
    <row r="17" spans="2:6" ht="21.75" customHeight="1">
      <c r="B17" s="16" t="s">
        <v>38</v>
      </c>
      <c r="C17" s="10" t="s">
        <v>13</v>
      </c>
      <c r="D17" s="40">
        <f t="shared" si="0"/>
        <v>12872</v>
      </c>
      <c r="E17" s="51">
        <v>12378</v>
      </c>
      <c r="F17" s="141">
        <v>494</v>
      </c>
    </row>
    <row r="18" spans="2:6" ht="21.75" customHeight="1">
      <c r="B18" s="16" t="s">
        <v>39</v>
      </c>
      <c r="C18" s="10" t="s">
        <v>14</v>
      </c>
      <c r="D18" s="40">
        <f t="shared" si="0"/>
        <v>7279</v>
      </c>
      <c r="E18" s="51">
        <v>7095</v>
      </c>
      <c r="F18" s="141">
        <v>184</v>
      </c>
    </row>
    <row r="19" spans="2:6" ht="21.75" customHeight="1">
      <c r="B19" s="16" t="s">
        <v>40</v>
      </c>
      <c r="C19" s="10" t="s">
        <v>15</v>
      </c>
      <c r="D19" s="40">
        <f t="shared" si="0"/>
        <v>16391</v>
      </c>
      <c r="E19" s="51">
        <v>15880</v>
      </c>
      <c r="F19" s="141">
        <v>511</v>
      </c>
    </row>
    <row r="20" spans="2:6" ht="21.75" customHeight="1">
      <c r="B20" s="16" t="s">
        <v>41</v>
      </c>
      <c r="C20" s="10" t="s">
        <v>16</v>
      </c>
      <c r="D20" s="40">
        <f t="shared" si="0"/>
        <v>11735</v>
      </c>
      <c r="E20" s="51">
        <v>11520</v>
      </c>
      <c r="F20" s="141">
        <v>215</v>
      </c>
    </row>
    <row r="21" spans="2:6" ht="21.75" customHeight="1">
      <c r="B21" s="16" t="s">
        <v>42</v>
      </c>
      <c r="C21" s="10" t="s">
        <v>17</v>
      </c>
      <c r="D21" s="40">
        <f t="shared" si="0"/>
        <v>6307</v>
      </c>
      <c r="E21" s="51">
        <v>5850</v>
      </c>
      <c r="F21" s="141">
        <v>457</v>
      </c>
    </row>
    <row r="22" spans="2:6" ht="21.75" customHeight="1">
      <c r="B22" s="16" t="s">
        <v>43</v>
      </c>
      <c r="C22" s="10" t="s">
        <v>18</v>
      </c>
      <c r="D22" s="40">
        <f t="shared" si="0"/>
        <v>19423</v>
      </c>
      <c r="E22" s="51">
        <v>19160</v>
      </c>
      <c r="F22" s="141">
        <v>263</v>
      </c>
    </row>
    <row r="23" spans="2:6" ht="21.75" customHeight="1">
      <c r="B23" s="16" t="s">
        <v>44</v>
      </c>
      <c r="C23" s="10" t="s">
        <v>19</v>
      </c>
      <c r="D23" s="40">
        <f t="shared" si="0"/>
        <v>11968</v>
      </c>
      <c r="E23" s="51">
        <v>11725</v>
      </c>
      <c r="F23" s="141">
        <v>243</v>
      </c>
    </row>
    <row r="24" spans="2:6" ht="21.75" customHeight="1">
      <c r="B24" s="16" t="s">
        <v>45</v>
      </c>
      <c r="C24" s="10" t="s">
        <v>20</v>
      </c>
      <c r="D24" s="40">
        <f t="shared" si="0"/>
        <v>9085</v>
      </c>
      <c r="E24" s="51">
        <v>9022</v>
      </c>
      <c r="F24" s="141">
        <v>63</v>
      </c>
    </row>
    <row r="25" spans="2:6" ht="21.75" customHeight="1">
      <c r="B25" s="16" t="s">
        <v>46</v>
      </c>
      <c r="C25" s="10" t="s">
        <v>21</v>
      </c>
      <c r="D25" s="40">
        <f t="shared" si="0"/>
        <v>16573</v>
      </c>
      <c r="E25" s="51">
        <v>16252</v>
      </c>
      <c r="F25" s="141">
        <v>321</v>
      </c>
    </row>
    <row r="26" spans="2:6" ht="21.75" customHeight="1">
      <c r="B26" s="16" t="s">
        <v>47</v>
      </c>
      <c r="C26" s="10" t="s">
        <v>22</v>
      </c>
      <c r="D26" s="40">
        <f t="shared" si="0"/>
        <v>15522</v>
      </c>
      <c r="E26" s="51">
        <v>14880</v>
      </c>
      <c r="F26" s="141">
        <v>642</v>
      </c>
    </row>
    <row r="27" spans="2:6" ht="21.75" customHeight="1">
      <c r="B27" s="16" t="s">
        <v>48</v>
      </c>
      <c r="C27" s="10" t="s">
        <v>23</v>
      </c>
      <c r="D27" s="40">
        <f t="shared" si="0"/>
        <v>12100</v>
      </c>
      <c r="E27" s="51">
        <v>11806</v>
      </c>
      <c r="F27" s="141">
        <v>294</v>
      </c>
    </row>
    <row r="28" spans="2:6" ht="21.75" customHeight="1">
      <c r="B28" s="16" t="s">
        <v>49</v>
      </c>
      <c r="C28" s="10" t="s">
        <v>24</v>
      </c>
      <c r="D28" s="40">
        <f t="shared" si="0"/>
        <v>26523</v>
      </c>
      <c r="E28" s="51">
        <v>25086</v>
      </c>
      <c r="F28" s="51">
        <v>1437</v>
      </c>
    </row>
    <row r="29" spans="2:6" ht="21.75" customHeight="1">
      <c r="B29" s="16" t="s">
        <v>50</v>
      </c>
      <c r="C29" s="10" t="s">
        <v>115</v>
      </c>
      <c r="D29" s="40">
        <f t="shared" si="0"/>
        <v>22448</v>
      </c>
      <c r="E29" s="51">
        <v>22266</v>
      </c>
      <c r="F29" s="141">
        <v>182</v>
      </c>
    </row>
    <row r="30" spans="2:6" ht="21.75" customHeight="1">
      <c r="B30" s="16" t="s">
        <v>51</v>
      </c>
      <c r="C30" s="10" t="s">
        <v>26</v>
      </c>
      <c r="D30" s="40">
        <f t="shared" si="0"/>
        <v>12721</v>
      </c>
      <c r="E30" s="51">
        <v>12488</v>
      </c>
      <c r="F30" s="141">
        <v>233</v>
      </c>
    </row>
    <row r="31" spans="2:6" ht="21.75" customHeight="1">
      <c r="B31" s="16" t="s">
        <v>52</v>
      </c>
      <c r="C31" s="10" t="s">
        <v>117</v>
      </c>
      <c r="D31" s="40"/>
      <c r="E31" s="141"/>
      <c r="F31" s="141"/>
    </row>
    <row r="32" spans="2:6" ht="21.75" customHeight="1">
      <c r="B32" s="17" t="s">
        <v>53</v>
      </c>
      <c r="C32" s="10" t="s">
        <v>118</v>
      </c>
      <c r="D32" s="40">
        <f t="shared" si="0"/>
        <v>12280</v>
      </c>
      <c r="E32" s="51">
        <v>11880</v>
      </c>
      <c r="F32" s="141">
        <v>400</v>
      </c>
    </row>
    <row r="33" spans="2:6" ht="25.5" customHeight="1" thickBot="1">
      <c r="B33" s="18" t="s">
        <v>54</v>
      </c>
      <c r="C33" s="10" t="s">
        <v>58</v>
      </c>
      <c r="D33" s="40">
        <f t="shared" si="0"/>
        <v>3913</v>
      </c>
      <c r="E33" s="51">
        <v>3798</v>
      </c>
      <c r="F33" s="141">
        <v>115</v>
      </c>
    </row>
    <row r="34" spans="2:6" ht="21.75" customHeight="1" thickBot="1">
      <c r="B34" s="19" t="s">
        <v>28</v>
      </c>
      <c r="C34" s="20"/>
      <c r="D34" s="41">
        <f>SUM(D12:D33)</f>
        <v>316978</v>
      </c>
      <c r="E34" s="41">
        <f>SUM(E12:E33)</f>
        <v>307154</v>
      </c>
      <c r="F34" s="41">
        <f>SUM(F12:F33)</f>
        <v>9824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316978</v>
      </c>
    </row>
    <row r="37" spans="2:9" ht="24.75" customHeight="1">
      <c r="B37" s="28"/>
      <c r="C37" s="28"/>
      <c r="D37" s="28"/>
      <c r="I37" s="2"/>
    </row>
  </sheetData>
  <sheetProtection/>
  <mergeCells count="10">
    <mergeCell ref="E1:F1"/>
    <mergeCell ref="E8:F8"/>
    <mergeCell ref="E9:E10"/>
    <mergeCell ref="F9:F10"/>
    <mergeCell ref="B4:F4"/>
    <mergeCell ref="E6:F6"/>
    <mergeCell ref="B8:B10"/>
    <mergeCell ref="C8:C10"/>
    <mergeCell ref="D8:D10"/>
    <mergeCell ref="E2:F2"/>
  </mergeCells>
  <printOptions/>
  <pageMargins left="0.3937007874015748" right="0.3937007874015748" top="0.5905511811023623" bottom="0.2755905511811024" header="0.3937007874015748" footer="0.31496062992125984"/>
  <pageSetup blackAndWhite="1" firstPageNumber="423" useFirstPageNumber="1" fitToHeight="1" fitToWidth="1" horizontalDpi="600" verticalDpi="600" orientation="portrait" paperSize="9" scale="90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4">
      <selection activeCell="E4" sqref="E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63.75390625" style="1" customWidth="1"/>
    <col min="4" max="4" width="27.875" style="1" customWidth="1"/>
    <col min="5" max="5" width="13.625" style="1" customWidth="1"/>
    <col min="6" max="7" width="13.875" style="1" customWidth="1"/>
    <col min="8" max="8" width="12.125" style="1" customWidth="1"/>
    <col min="9" max="16384" width="8.875" style="1" customWidth="1"/>
  </cols>
  <sheetData>
    <row r="1" spans="2:6" ht="18.75" customHeight="1">
      <c r="B1" s="7"/>
      <c r="C1" s="231" t="s">
        <v>216</v>
      </c>
      <c r="D1" s="231"/>
      <c r="E1" s="21"/>
      <c r="F1" s="21"/>
    </row>
    <row r="2" spans="2:6" ht="24.75" customHeight="1">
      <c r="B2" s="7"/>
      <c r="C2" s="231" t="s">
        <v>194</v>
      </c>
      <c r="D2" s="231"/>
      <c r="E2" s="21"/>
      <c r="F2" s="21"/>
    </row>
    <row r="3" spans="2:6" ht="24.75" customHeight="1">
      <c r="B3" s="7"/>
      <c r="C3" s="230"/>
      <c r="D3" s="230"/>
      <c r="E3" s="21"/>
      <c r="F3" s="21"/>
    </row>
    <row r="4" spans="2:13" ht="197.25" customHeight="1">
      <c r="B4" s="272" t="s">
        <v>144</v>
      </c>
      <c r="C4" s="272"/>
      <c r="D4" s="272"/>
      <c r="E4" s="144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60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155">
        <v>88073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155594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33792</v>
      </c>
      <c r="E14" s="21"/>
      <c r="F14" s="21"/>
    </row>
    <row r="15" spans="2:6" ht="21.75" customHeight="1">
      <c r="B15" s="16" t="s">
        <v>35</v>
      </c>
      <c r="C15" s="10" t="s">
        <v>116</v>
      </c>
      <c r="D15" s="155">
        <v>79069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36489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48718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26778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42704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61535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25656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63032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24171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64188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37014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42783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26525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40293</v>
      </c>
      <c r="E28" s="21"/>
      <c r="F28" s="21"/>
    </row>
    <row r="29" spans="2:6" ht="21.75" customHeight="1">
      <c r="B29" s="16" t="s">
        <v>50</v>
      </c>
      <c r="C29" s="10" t="s">
        <v>115</v>
      </c>
      <c r="D29" s="155">
        <v>134147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76776</v>
      </c>
      <c r="E30" s="21"/>
      <c r="F30" s="21"/>
    </row>
    <row r="31" spans="2:6" ht="21.75" customHeight="1">
      <c r="B31" s="16" t="s">
        <v>52</v>
      </c>
      <c r="C31" s="10" t="s">
        <v>117</v>
      </c>
      <c r="D31" s="155">
        <v>516325</v>
      </c>
      <c r="E31" s="21"/>
      <c r="F31" s="21"/>
    </row>
    <row r="32" spans="2:6" ht="21.75" customHeight="1">
      <c r="B32" s="17" t="s">
        <v>53</v>
      </c>
      <c r="C32" s="10" t="s">
        <v>118</v>
      </c>
      <c r="D32" s="155">
        <v>121575</v>
      </c>
      <c r="E32" s="21"/>
      <c r="F32" s="21"/>
    </row>
    <row r="33" spans="2:4" ht="21.75" customHeight="1" thickBot="1">
      <c r="B33" s="18" t="s">
        <v>54</v>
      </c>
      <c r="C33" s="10" t="s">
        <v>58</v>
      </c>
      <c r="D33" s="155">
        <v>230025</v>
      </c>
    </row>
    <row r="34" spans="2:4" ht="21.75" customHeight="1" thickBot="1">
      <c r="B34" s="19" t="s">
        <v>28</v>
      </c>
      <c r="C34" s="20"/>
      <c r="D34" s="41">
        <f>SUM(D12:D33)</f>
        <v>1975262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66" t="s">
        <v>30</v>
      </c>
      <c r="C36" s="38"/>
      <c r="D36" s="39">
        <f>D34+D35</f>
        <v>1975262</v>
      </c>
    </row>
    <row r="37" ht="24.75" customHeight="1">
      <c r="I37" s="2"/>
    </row>
  </sheetData>
  <sheetProtection/>
  <mergeCells count="7">
    <mergeCell ref="B8:B10"/>
    <mergeCell ref="C8:C10"/>
    <mergeCell ref="C1:D1"/>
    <mergeCell ref="C2:D2"/>
    <mergeCell ref="C3:D3"/>
    <mergeCell ref="B4:D4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4" useFirstPageNumber="1" fitToHeight="1" fitToWidth="1" horizontalDpi="600" verticalDpi="600" orientation="portrait" paperSize="9" scale="8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zoomScalePageLayoutView="0" workbookViewId="0" topLeftCell="A13">
      <selection activeCell="B39" sqref="B39:H39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1.625" style="1" customWidth="1"/>
    <col min="4" max="4" width="19.75390625" style="1" customWidth="1"/>
    <col min="5" max="5" width="16.75390625" style="1" customWidth="1"/>
    <col min="6" max="6" width="19.625" style="1" customWidth="1"/>
    <col min="7" max="7" width="17.25390625" style="1" customWidth="1"/>
    <col min="8" max="8" width="16.75390625" style="1" customWidth="1"/>
    <col min="9" max="16384" width="8.875" style="1" customWidth="1"/>
  </cols>
  <sheetData>
    <row r="1" spans="2:8" ht="18.75" customHeight="1">
      <c r="B1" s="7"/>
      <c r="C1" s="7"/>
      <c r="E1" s="7"/>
      <c r="G1" s="231" t="s">
        <v>186</v>
      </c>
      <c r="H1" s="250"/>
    </row>
    <row r="2" spans="2:8" ht="18.75" customHeight="1">
      <c r="B2" s="7"/>
      <c r="C2" s="7"/>
      <c r="E2" s="7"/>
      <c r="G2" s="231" t="s">
        <v>193</v>
      </c>
      <c r="H2" s="250"/>
    </row>
    <row r="3" spans="2:8" ht="6.75" customHeight="1">
      <c r="B3" s="7"/>
      <c r="C3" s="230"/>
      <c r="D3" s="230"/>
      <c r="E3" s="286"/>
      <c r="F3" s="286"/>
      <c r="G3" s="286"/>
      <c r="H3" s="230"/>
    </row>
    <row r="4" spans="2:13" ht="96" customHeight="1">
      <c r="B4" s="239" t="s">
        <v>143</v>
      </c>
      <c r="C4" s="239"/>
      <c r="D4" s="239"/>
      <c r="E4" s="239"/>
      <c r="F4" s="239"/>
      <c r="G4" s="239"/>
      <c r="H4" s="239"/>
      <c r="I4" s="145"/>
      <c r="J4" s="145"/>
      <c r="K4" s="145"/>
      <c r="L4" s="145"/>
      <c r="M4" s="4"/>
    </row>
    <row r="5" spans="2:10" ht="16.5" customHeight="1">
      <c r="B5" s="12"/>
      <c r="C5" s="13"/>
      <c r="F5" s="143"/>
      <c r="G5" s="243" t="s">
        <v>31</v>
      </c>
      <c r="H5" s="243"/>
      <c r="I5" s="143"/>
      <c r="J5" s="143"/>
    </row>
    <row r="6" spans="2:7" ht="7.5" customHeight="1" thickBot="1">
      <c r="B6" s="12"/>
      <c r="C6" s="14"/>
      <c r="D6" s="11"/>
      <c r="E6" s="21"/>
      <c r="F6" s="21"/>
      <c r="G6" s="21"/>
    </row>
    <row r="7" spans="2:8" s="3" customFormat="1" ht="32.25" customHeight="1" thickBot="1">
      <c r="B7" s="233" t="s">
        <v>56</v>
      </c>
      <c r="C7" s="236" t="s">
        <v>119</v>
      </c>
      <c r="D7" s="236" t="s">
        <v>32</v>
      </c>
      <c r="E7" s="277" t="s">
        <v>86</v>
      </c>
      <c r="F7" s="277"/>
      <c r="G7" s="277"/>
      <c r="H7" s="278"/>
    </row>
    <row r="8" spans="2:8" ht="25.5" customHeight="1">
      <c r="B8" s="234"/>
      <c r="C8" s="237"/>
      <c r="D8" s="237"/>
      <c r="E8" s="275" t="s">
        <v>70</v>
      </c>
      <c r="F8" s="275" t="s">
        <v>137</v>
      </c>
      <c r="G8" s="273" t="s">
        <v>88</v>
      </c>
      <c r="H8" s="275" t="s">
        <v>145</v>
      </c>
    </row>
    <row r="9" spans="2:8" ht="96" customHeight="1" thickBot="1">
      <c r="B9" s="235"/>
      <c r="C9" s="237"/>
      <c r="D9" s="238"/>
      <c r="E9" s="276"/>
      <c r="F9" s="276"/>
      <c r="G9" s="274"/>
      <c r="H9" s="276"/>
    </row>
    <row r="10" spans="2:8" ht="24.75" customHeight="1" thickBot="1">
      <c r="B10" s="5">
        <v>1</v>
      </c>
      <c r="C10" s="5">
        <v>2</v>
      </c>
      <c r="D10" s="5">
        <v>3</v>
      </c>
      <c r="E10" s="202">
        <v>4</v>
      </c>
      <c r="F10" s="168">
        <v>5</v>
      </c>
      <c r="G10" s="168">
        <v>6</v>
      </c>
      <c r="H10" s="5">
        <v>7</v>
      </c>
    </row>
    <row r="11" spans="2:9" ht="26.25" customHeight="1">
      <c r="B11" s="119" t="s">
        <v>33</v>
      </c>
      <c r="C11" s="98" t="s">
        <v>113</v>
      </c>
      <c r="D11" s="182">
        <f>E11+F11+H11+G11</f>
        <v>27606</v>
      </c>
      <c r="E11" s="180">
        <v>18134</v>
      </c>
      <c r="F11" s="159">
        <v>391</v>
      </c>
      <c r="G11" s="180">
        <v>5750</v>
      </c>
      <c r="H11" s="180">
        <v>3331</v>
      </c>
      <c r="I11" s="42"/>
    </row>
    <row r="12" spans="2:9" ht="21.75" customHeight="1">
      <c r="B12" s="121" t="s">
        <v>34</v>
      </c>
      <c r="C12" s="102" t="s">
        <v>10</v>
      </c>
      <c r="D12" s="181">
        <f aca="true" t="shared" si="0" ref="D12:D32">E12+F12+H12+G12</f>
        <v>55114</v>
      </c>
      <c r="E12" s="180">
        <v>34355</v>
      </c>
      <c r="F12" s="180">
        <v>2327</v>
      </c>
      <c r="G12" s="180">
        <v>12462</v>
      </c>
      <c r="H12" s="180">
        <v>5970</v>
      </c>
      <c r="I12" s="42"/>
    </row>
    <row r="13" spans="2:9" ht="21.75" customHeight="1">
      <c r="B13" s="121" t="s">
        <v>36</v>
      </c>
      <c r="C13" s="102" t="s">
        <v>11</v>
      </c>
      <c r="D13" s="181">
        <f t="shared" si="0"/>
        <v>11377</v>
      </c>
      <c r="E13" s="180">
        <v>7082</v>
      </c>
      <c r="F13" s="159">
        <v>196</v>
      </c>
      <c r="G13" s="180">
        <v>2798</v>
      </c>
      <c r="H13" s="180">
        <v>1301</v>
      </c>
      <c r="I13" s="42"/>
    </row>
    <row r="14" spans="2:9" ht="21.75" customHeight="1">
      <c r="B14" s="121" t="s">
        <v>35</v>
      </c>
      <c r="C14" s="102" t="s">
        <v>116</v>
      </c>
      <c r="D14" s="181">
        <f t="shared" si="0"/>
        <v>31609</v>
      </c>
      <c r="E14" s="180">
        <v>22633</v>
      </c>
      <c r="F14" s="159">
        <v>879</v>
      </c>
      <c r="G14" s="180">
        <v>4400</v>
      </c>
      <c r="H14" s="180">
        <v>3697</v>
      </c>
      <c r="I14" s="42"/>
    </row>
    <row r="15" spans="2:9" ht="21.75" customHeight="1">
      <c r="B15" s="121" t="s">
        <v>37</v>
      </c>
      <c r="C15" s="102" t="s">
        <v>12</v>
      </c>
      <c r="D15" s="181">
        <f t="shared" si="0"/>
        <v>9459</v>
      </c>
      <c r="E15" s="180">
        <v>5451</v>
      </c>
      <c r="F15" s="159">
        <v>135</v>
      </c>
      <c r="G15" s="180">
        <v>2428</v>
      </c>
      <c r="H15" s="180">
        <v>1445</v>
      </c>
      <c r="I15" s="42"/>
    </row>
    <row r="16" spans="2:9" ht="21.75" customHeight="1">
      <c r="B16" s="121" t="s">
        <v>38</v>
      </c>
      <c r="C16" s="102" t="s">
        <v>13</v>
      </c>
      <c r="D16" s="181">
        <f t="shared" si="0"/>
        <v>9496</v>
      </c>
      <c r="E16" s="180">
        <v>5854</v>
      </c>
      <c r="F16" s="159">
        <v>150</v>
      </c>
      <c r="G16" s="180">
        <v>2013</v>
      </c>
      <c r="H16" s="180">
        <v>1479</v>
      </c>
      <c r="I16" s="42"/>
    </row>
    <row r="17" spans="2:9" ht="21.75" customHeight="1">
      <c r="B17" s="121" t="s">
        <v>39</v>
      </c>
      <c r="C17" s="102" t="s">
        <v>14</v>
      </c>
      <c r="D17" s="181">
        <f t="shared" si="0"/>
        <v>11193</v>
      </c>
      <c r="E17" s="180">
        <v>6888</v>
      </c>
      <c r="F17" s="159">
        <v>284</v>
      </c>
      <c r="G17" s="180">
        <v>2725</v>
      </c>
      <c r="H17" s="180">
        <v>1296</v>
      </c>
      <c r="I17" s="42"/>
    </row>
    <row r="18" spans="2:9" ht="21.75" customHeight="1">
      <c r="B18" s="121" t="s">
        <v>40</v>
      </c>
      <c r="C18" s="102" t="s">
        <v>15</v>
      </c>
      <c r="D18" s="181">
        <f t="shared" si="0"/>
        <v>8191</v>
      </c>
      <c r="E18" s="180">
        <v>4178</v>
      </c>
      <c r="F18" s="159">
        <v>194</v>
      </c>
      <c r="G18" s="180">
        <v>3011</v>
      </c>
      <c r="H18" s="159">
        <v>808</v>
      </c>
      <c r="I18" s="42"/>
    </row>
    <row r="19" spans="2:9" ht="21.75" customHeight="1">
      <c r="B19" s="121" t="s">
        <v>41</v>
      </c>
      <c r="C19" s="102" t="s">
        <v>16</v>
      </c>
      <c r="D19" s="181">
        <f t="shared" si="0"/>
        <v>12597</v>
      </c>
      <c r="E19" s="180">
        <v>6751</v>
      </c>
      <c r="F19" s="159">
        <v>235</v>
      </c>
      <c r="G19" s="180">
        <v>3718</v>
      </c>
      <c r="H19" s="180">
        <v>1893</v>
      </c>
      <c r="I19" s="42"/>
    </row>
    <row r="20" spans="2:9" ht="21.75" customHeight="1">
      <c r="B20" s="121" t="s">
        <v>42</v>
      </c>
      <c r="C20" s="102" t="s">
        <v>17</v>
      </c>
      <c r="D20" s="181">
        <f t="shared" si="0"/>
        <v>3164</v>
      </c>
      <c r="E20" s="180">
        <v>1495</v>
      </c>
      <c r="F20" s="159">
        <v>98</v>
      </c>
      <c r="G20" s="159">
        <v>1167</v>
      </c>
      <c r="H20" s="159">
        <v>404</v>
      </c>
      <c r="I20" s="42"/>
    </row>
    <row r="21" spans="2:9" ht="21.75" customHeight="1">
      <c r="B21" s="121" t="s">
        <v>43</v>
      </c>
      <c r="C21" s="102" t="s">
        <v>18</v>
      </c>
      <c r="D21" s="181">
        <f t="shared" si="0"/>
        <v>12918</v>
      </c>
      <c r="E21" s="180">
        <v>7504</v>
      </c>
      <c r="F21" s="159">
        <v>162</v>
      </c>
      <c r="G21" s="180">
        <v>3520</v>
      </c>
      <c r="H21" s="180">
        <v>1732</v>
      </c>
      <c r="I21" s="42"/>
    </row>
    <row r="22" spans="2:9" ht="21.75" customHeight="1">
      <c r="B22" s="121" t="s">
        <v>44</v>
      </c>
      <c r="C22" s="102" t="s">
        <v>19</v>
      </c>
      <c r="D22" s="181">
        <f t="shared" si="0"/>
        <v>6850</v>
      </c>
      <c r="E22" s="180">
        <v>2870</v>
      </c>
      <c r="F22" s="159">
        <v>132</v>
      </c>
      <c r="G22" s="180">
        <v>2905</v>
      </c>
      <c r="H22" s="159">
        <v>943</v>
      </c>
      <c r="I22" s="42"/>
    </row>
    <row r="23" spans="2:9" ht="21.75" customHeight="1">
      <c r="B23" s="121" t="s">
        <v>45</v>
      </c>
      <c r="C23" s="102" t="s">
        <v>20</v>
      </c>
      <c r="D23" s="181">
        <f t="shared" si="0"/>
        <v>14925</v>
      </c>
      <c r="E23" s="180">
        <v>10131</v>
      </c>
      <c r="F23" s="159">
        <v>244</v>
      </c>
      <c r="G23" s="180">
        <v>2902</v>
      </c>
      <c r="H23" s="180">
        <v>1648</v>
      </c>
      <c r="I23" s="42"/>
    </row>
    <row r="24" spans="2:9" ht="21.75" customHeight="1">
      <c r="B24" s="121" t="s">
        <v>46</v>
      </c>
      <c r="C24" s="102" t="s">
        <v>21</v>
      </c>
      <c r="D24" s="181">
        <f t="shared" si="0"/>
        <v>9749</v>
      </c>
      <c r="E24" s="180">
        <v>5491</v>
      </c>
      <c r="F24" s="159">
        <v>201</v>
      </c>
      <c r="G24" s="180">
        <v>2793</v>
      </c>
      <c r="H24" s="180">
        <v>1264</v>
      </c>
      <c r="I24" s="42"/>
    </row>
    <row r="25" spans="2:9" ht="21.75" customHeight="1">
      <c r="B25" s="121" t="s">
        <v>47</v>
      </c>
      <c r="C25" s="102" t="s">
        <v>22</v>
      </c>
      <c r="D25" s="181">
        <f t="shared" si="0"/>
        <v>13799</v>
      </c>
      <c r="E25" s="180">
        <v>7088</v>
      </c>
      <c r="F25" s="159">
        <v>158</v>
      </c>
      <c r="G25" s="180">
        <v>4796</v>
      </c>
      <c r="H25" s="180">
        <v>1757</v>
      </c>
      <c r="I25" s="42"/>
    </row>
    <row r="26" spans="2:9" ht="21.75" customHeight="1">
      <c r="B26" s="121" t="s">
        <v>48</v>
      </c>
      <c r="C26" s="102" t="s">
        <v>23</v>
      </c>
      <c r="D26" s="181">
        <f t="shared" si="0"/>
        <v>11563</v>
      </c>
      <c r="E26" s="180">
        <v>7004</v>
      </c>
      <c r="F26" s="159">
        <v>90</v>
      </c>
      <c r="G26" s="180">
        <v>3091</v>
      </c>
      <c r="H26" s="159">
        <v>1378</v>
      </c>
      <c r="I26" s="42"/>
    </row>
    <row r="27" spans="2:9" ht="21.75" customHeight="1">
      <c r="B27" s="121" t="s">
        <v>49</v>
      </c>
      <c r="C27" s="102" t="s">
        <v>24</v>
      </c>
      <c r="D27" s="181">
        <f t="shared" si="0"/>
        <v>10399</v>
      </c>
      <c r="E27" s="180">
        <v>5715</v>
      </c>
      <c r="F27" s="159">
        <v>162</v>
      </c>
      <c r="G27" s="180">
        <v>3047</v>
      </c>
      <c r="H27" s="180">
        <v>1475</v>
      </c>
      <c r="I27" s="42"/>
    </row>
    <row r="28" spans="2:9" ht="21.75" customHeight="1">
      <c r="B28" s="121" t="s">
        <v>50</v>
      </c>
      <c r="C28" s="102" t="s">
        <v>115</v>
      </c>
      <c r="D28" s="181">
        <f t="shared" si="0"/>
        <v>42819</v>
      </c>
      <c r="E28" s="180">
        <v>29569</v>
      </c>
      <c r="F28" s="180">
        <v>1328</v>
      </c>
      <c r="G28" s="180">
        <v>7491</v>
      </c>
      <c r="H28" s="180">
        <v>4431</v>
      </c>
      <c r="I28" s="42"/>
    </row>
    <row r="29" spans="2:9" ht="21.75" customHeight="1">
      <c r="B29" s="121" t="s">
        <v>51</v>
      </c>
      <c r="C29" s="102" t="s">
        <v>26</v>
      </c>
      <c r="D29" s="181">
        <f t="shared" si="0"/>
        <v>33653</v>
      </c>
      <c r="E29" s="180">
        <v>23111</v>
      </c>
      <c r="F29" s="180">
        <v>1342</v>
      </c>
      <c r="G29" s="180">
        <v>5879</v>
      </c>
      <c r="H29" s="180">
        <v>3321</v>
      </c>
      <c r="I29" s="42"/>
    </row>
    <row r="30" spans="2:9" ht="21.75" customHeight="1">
      <c r="B30" s="121" t="s">
        <v>52</v>
      </c>
      <c r="C30" s="102" t="s">
        <v>117</v>
      </c>
      <c r="D30" s="181">
        <f t="shared" si="0"/>
        <v>239198</v>
      </c>
      <c r="E30" s="180">
        <v>185871</v>
      </c>
      <c r="F30" s="180">
        <v>7754</v>
      </c>
      <c r="G30" s="180">
        <v>26522</v>
      </c>
      <c r="H30" s="180">
        <v>19051</v>
      </c>
      <c r="I30" s="42"/>
    </row>
    <row r="31" spans="2:9" ht="21.75" customHeight="1">
      <c r="B31" s="121" t="s">
        <v>53</v>
      </c>
      <c r="C31" s="10" t="s">
        <v>118</v>
      </c>
      <c r="D31" s="181">
        <f t="shared" si="0"/>
        <v>71483</v>
      </c>
      <c r="E31" s="180">
        <v>56673</v>
      </c>
      <c r="F31" s="180">
        <v>1687</v>
      </c>
      <c r="G31" s="180">
        <v>8082</v>
      </c>
      <c r="H31" s="180">
        <v>5041</v>
      </c>
      <c r="I31" s="42"/>
    </row>
    <row r="32" spans="2:9" ht="21.75" customHeight="1" thickBot="1">
      <c r="B32" s="130" t="s">
        <v>54</v>
      </c>
      <c r="C32" s="9" t="s">
        <v>58</v>
      </c>
      <c r="D32" s="181">
        <f t="shared" si="0"/>
        <v>165468</v>
      </c>
      <c r="E32" s="180">
        <v>124945</v>
      </c>
      <c r="F32" s="180">
        <v>6631</v>
      </c>
      <c r="G32" s="180">
        <v>22182</v>
      </c>
      <c r="H32" s="180">
        <v>11710</v>
      </c>
      <c r="I32" s="42"/>
    </row>
    <row r="33" spans="2:9" ht="21.75" customHeight="1" thickBot="1">
      <c r="B33" s="19" t="s">
        <v>28</v>
      </c>
      <c r="C33" s="20"/>
      <c r="D33" s="160">
        <f>SUM(D11:D32)</f>
        <v>812630</v>
      </c>
      <c r="E33" s="161">
        <f>SUM(E11:E32)</f>
        <v>578793</v>
      </c>
      <c r="F33" s="162">
        <f>SUM(F11:F32)</f>
        <v>24780</v>
      </c>
      <c r="G33" s="162">
        <f>SUM(G11:G32)</f>
        <v>133682</v>
      </c>
      <c r="H33" s="162">
        <f>SUM(H11:H32)</f>
        <v>75375</v>
      </c>
      <c r="I33" s="42"/>
    </row>
    <row r="34" spans="2:9" ht="21.75" customHeight="1" hidden="1" thickBot="1">
      <c r="B34" s="282" t="s">
        <v>64</v>
      </c>
      <c r="C34" s="283"/>
      <c r="D34" s="83">
        <f>E34+F34+H34</f>
        <v>0</v>
      </c>
      <c r="E34" s="84">
        <f>14603-14603</f>
        <v>0</v>
      </c>
      <c r="F34" s="85"/>
      <c r="G34" s="85"/>
      <c r="H34" s="85"/>
      <c r="I34" s="42"/>
    </row>
    <row r="35" spans="2:9" ht="21.75" customHeight="1" hidden="1" thickBot="1">
      <c r="B35" s="284" t="s">
        <v>80</v>
      </c>
      <c r="C35" s="285"/>
      <c r="D35" s="86">
        <f>E35+F35+H35</f>
        <v>678948</v>
      </c>
      <c r="E35" s="87">
        <f>E33+E34</f>
        <v>578793</v>
      </c>
      <c r="F35" s="87">
        <f>F33+F34</f>
        <v>24780</v>
      </c>
      <c r="G35" s="87"/>
      <c r="H35" s="87">
        <f>H33+H34</f>
        <v>75375</v>
      </c>
      <c r="I35" s="42"/>
    </row>
    <row r="36" spans="2:9" ht="10.5" customHeight="1">
      <c r="B36" s="7"/>
      <c r="C36" s="7"/>
      <c r="D36" s="7"/>
      <c r="E36" s="21"/>
      <c r="F36" s="21"/>
      <c r="G36" s="21"/>
      <c r="I36" s="2"/>
    </row>
    <row r="37" spans="2:8" ht="24.75" customHeight="1">
      <c r="B37" s="279" t="s">
        <v>66</v>
      </c>
      <c r="C37" s="279"/>
      <c r="D37" s="279"/>
      <c r="E37" s="279"/>
      <c r="F37" s="279"/>
      <c r="G37" s="279"/>
      <c r="H37" s="279"/>
    </row>
    <row r="38" spans="2:8" ht="24.75" customHeight="1">
      <c r="B38" s="280" t="s">
        <v>67</v>
      </c>
      <c r="C38" s="280"/>
      <c r="D38" s="280"/>
      <c r="E38" s="280"/>
      <c r="F38" s="280"/>
      <c r="G38" s="280"/>
      <c r="H38" s="280"/>
    </row>
    <row r="39" spans="2:8" ht="24.75" customHeight="1">
      <c r="B39" s="281" t="s">
        <v>138</v>
      </c>
      <c r="C39" s="281"/>
      <c r="D39" s="281"/>
      <c r="E39" s="281"/>
      <c r="F39" s="281"/>
      <c r="G39" s="281"/>
      <c r="H39" s="281"/>
    </row>
    <row r="40" spans="2:8" ht="57" customHeight="1">
      <c r="B40" s="279" t="s">
        <v>68</v>
      </c>
      <c r="C40" s="279"/>
      <c r="D40" s="279"/>
      <c r="E40" s="279"/>
      <c r="F40" s="279"/>
      <c r="G40" s="279"/>
      <c r="H40" s="279"/>
    </row>
    <row r="41" spans="2:8" ht="27.75" customHeight="1">
      <c r="B41" s="279" t="s">
        <v>69</v>
      </c>
      <c r="C41" s="279"/>
      <c r="D41" s="279"/>
      <c r="E41" s="279"/>
      <c r="F41" s="279"/>
      <c r="G41" s="279"/>
      <c r="H41" s="279"/>
    </row>
  </sheetData>
  <sheetProtection/>
  <mergeCells count="21">
    <mergeCell ref="G2:H2"/>
    <mergeCell ref="B39:H39"/>
    <mergeCell ref="B34:C34"/>
    <mergeCell ref="B40:H40"/>
    <mergeCell ref="B35:C35"/>
    <mergeCell ref="H8:H9"/>
    <mergeCell ref="G1:H1"/>
    <mergeCell ref="G5:H5"/>
    <mergeCell ref="B4:H4"/>
    <mergeCell ref="C3:D3"/>
    <mergeCell ref="E3:H3"/>
    <mergeCell ref="G8:G9"/>
    <mergeCell ref="D7:D9"/>
    <mergeCell ref="F8:F9"/>
    <mergeCell ref="E7:H7"/>
    <mergeCell ref="E8:E9"/>
    <mergeCell ref="B41:H41"/>
    <mergeCell ref="C7:C9"/>
    <mergeCell ref="B37:H37"/>
    <mergeCell ref="B38:H38"/>
    <mergeCell ref="B7:B9"/>
  </mergeCells>
  <printOptions/>
  <pageMargins left="0.3937007874015748" right="0.3937007874015748" top="0.5905511811023623" bottom="0.2755905511811024" header="0.3937007874015748" footer="0.31496062992125984"/>
  <pageSetup blackAndWhite="1" firstPageNumber="425" useFirstPageNumber="1" fitToHeight="1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9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125" style="1" customWidth="1"/>
    <col min="4" max="4" width="27.875" style="1" customWidth="1"/>
    <col min="5" max="5" width="7.625" style="1" customWidth="1"/>
    <col min="6" max="6" width="8.875" style="1" customWidth="1"/>
    <col min="7" max="7" width="5.875" style="1" customWidth="1"/>
    <col min="8" max="8" width="7.125" style="1" customWidth="1"/>
    <col min="9" max="10" width="6.75390625" style="1" customWidth="1"/>
    <col min="11" max="11" width="6.625" style="1" customWidth="1"/>
    <col min="12" max="12" width="7.125" style="1" customWidth="1"/>
    <col min="13" max="13" width="7.25390625" style="1" customWidth="1"/>
    <col min="14" max="14" width="6.375" style="1" customWidth="1"/>
    <col min="15" max="15" width="5.875" style="1" customWidth="1"/>
    <col min="16" max="16" width="6.75390625" style="1" customWidth="1"/>
    <col min="17" max="16384" width="8.875" style="1" customWidth="1"/>
  </cols>
  <sheetData>
    <row r="1" spans="2:6" ht="18.75" customHeight="1">
      <c r="B1" s="7"/>
      <c r="C1" s="6"/>
      <c r="D1" s="176" t="s">
        <v>90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77.25" customHeight="1">
      <c r="B4" s="232" t="s">
        <v>182</v>
      </c>
      <c r="C4" s="232"/>
      <c r="D4" s="232"/>
      <c r="E4" s="32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81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5.5" customHeight="1">
      <c r="B12" s="15" t="s">
        <v>33</v>
      </c>
      <c r="C12" s="9" t="s">
        <v>113</v>
      </c>
      <c r="D12" s="40">
        <v>48545</v>
      </c>
      <c r="E12" s="21"/>
      <c r="F12" s="21"/>
    </row>
    <row r="13" spans="2:6" ht="24.75" customHeight="1">
      <c r="B13" s="16" t="s">
        <v>34</v>
      </c>
      <c r="C13" s="10" t="s">
        <v>10</v>
      </c>
      <c r="D13" s="40">
        <v>58366</v>
      </c>
      <c r="E13" s="21"/>
      <c r="F13" s="21"/>
    </row>
    <row r="14" spans="2:6" ht="24.75" customHeight="1">
      <c r="B14" s="16" t="s">
        <v>36</v>
      </c>
      <c r="C14" s="10" t="s">
        <v>11</v>
      </c>
      <c r="D14" s="40">
        <v>20349</v>
      </c>
      <c r="E14" s="21"/>
      <c r="F14" s="21"/>
    </row>
    <row r="15" spans="2:6" ht="24.75" customHeight="1">
      <c r="B15" s="16" t="s">
        <v>35</v>
      </c>
      <c r="C15" s="10" t="s">
        <v>116</v>
      </c>
      <c r="D15" s="40">
        <v>45787</v>
      </c>
      <c r="E15" s="21"/>
      <c r="F15" s="21"/>
    </row>
    <row r="16" spans="2:6" ht="25.5" customHeight="1">
      <c r="B16" s="16" t="s">
        <v>37</v>
      </c>
      <c r="C16" s="10" t="s">
        <v>12</v>
      </c>
      <c r="D16" s="40">
        <v>25529</v>
      </c>
      <c r="E16" s="21"/>
      <c r="F16" s="21"/>
    </row>
    <row r="17" spans="2:6" ht="25.5" customHeight="1">
      <c r="B17" s="16" t="s">
        <v>38</v>
      </c>
      <c r="C17" s="10" t="s">
        <v>13</v>
      </c>
      <c r="D17" s="40">
        <v>24483</v>
      </c>
      <c r="E17" s="21"/>
      <c r="F17" s="21"/>
    </row>
    <row r="18" spans="2:6" ht="27" customHeight="1">
      <c r="B18" s="16" t="s">
        <v>39</v>
      </c>
      <c r="C18" s="10" t="s">
        <v>14</v>
      </c>
      <c r="D18" s="40">
        <v>32727</v>
      </c>
      <c r="E18" s="21"/>
      <c r="F18" s="21"/>
    </row>
    <row r="19" spans="2:6" ht="25.5" customHeight="1">
      <c r="B19" s="16" t="s">
        <v>40</v>
      </c>
      <c r="C19" s="10" t="s">
        <v>15</v>
      </c>
      <c r="D19" s="40">
        <v>36016</v>
      </c>
      <c r="E19" s="21"/>
      <c r="F19" s="21"/>
    </row>
    <row r="20" spans="2:6" ht="24.75" customHeight="1">
      <c r="B20" s="16" t="s">
        <v>41</v>
      </c>
      <c r="C20" s="10" t="s">
        <v>16</v>
      </c>
      <c r="D20" s="40">
        <v>41015</v>
      </c>
      <c r="E20" s="21"/>
      <c r="F20" s="21"/>
    </row>
    <row r="21" spans="2:6" ht="27" customHeight="1">
      <c r="B21" s="16" t="s">
        <v>42</v>
      </c>
      <c r="C21" s="10" t="s">
        <v>17</v>
      </c>
      <c r="D21" s="40">
        <v>22988</v>
      </c>
      <c r="E21" s="21"/>
      <c r="F21" s="21"/>
    </row>
    <row r="22" spans="2:6" ht="25.5" customHeight="1">
      <c r="B22" s="16" t="s">
        <v>43</v>
      </c>
      <c r="C22" s="10" t="s">
        <v>18</v>
      </c>
      <c r="D22" s="40">
        <v>55557</v>
      </c>
      <c r="E22" s="21"/>
      <c r="F22" s="21"/>
    </row>
    <row r="23" spans="2:6" ht="24" customHeight="1">
      <c r="B23" s="16" t="s">
        <v>44</v>
      </c>
      <c r="C23" s="10" t="s">
        <v>19</v>
      </c>
      <c r="D23" s="40">
        <v>17286</v>
      </c>
      <c r="E23" s="21"/>
      <c r="F23" s="21"/>
    </row>
    <row r="24" spans="2:6" ht="24.75" customHeight="1">
      <c r="B24" s="16" t="s">
        <v>45</v>
      </c>
      <c r="C24" s="10" t="s">
        <v>20</v>
      </c>
      <c r="D24" s="40">
        <v>49761</v>
      </c>
      <c r="E24" s="21"/>
      <c r="F24" s="21"/>
    </row>
    <row r="25" spans="2:6" ht="25.5" customHeight="1">
      <c r="B25" s="16" t="s">
        <v>46</v>
      </c>
      <c r="C25" s="10" t="s">
        <v>21</v>
      </c>
      <c r="D25" s="40">
        <v>41544</v>
      </c>
      <c r="E25" s="21"/>
      <c r="F25" s="21"/>
    </row>
    <row r="26" spans="2:6" ht="24.75" customHeight="1">
      <c r="B26" s="16" t="s">
        <v>47</v>
      </c>
      <c r="C26" s="10" t="s">
        <v>22</v>
      </c>
      <c r="D26" s="40">
        <v>28378</v>
      </c>
      <c r="E26" s="21"/>
      <c r="F26" s="21"/>
    </row>
    <row r="27" spans="2:6" ht="24.75" customHeight="1">
      <c r="B27" s="16" t="s">
        <v>48</v>
      </c>
      <c r="C27" s="10" t="s">
        <v>23</v>
      </c>
      <c r="D27" s="40">
        <v>27146</v>
      </c>
      <c r="E27" s="21"/>
      <c r="F27" s="21"/>
    </row>
    <row r="28" spans="2:6" ht="25.5" customHeight="1">
      <c r="B28" s="16" t="s">
        <v>49</v>
      </c>
      <c r="C28" s="10" t="s">
        <v>24</v>
      </c>
      <c r="D28" s="40">
        <v>34741</v>
      </c>
      <c r="E28" s="21"/>
      <c r="F28" s="21"/>
    </row>
    <row r="29" spans="2:6" ht="27" customHeight="1">
      <c r="B29" s="16" t="s">
        <v>50</v>
      </c>
      <c r="C29" s="10" t="s">
        <v>115</v>
      </c>
      <c r="D29" s="40">
        <v>40181</v>
      </c>
      <c r="E29" s="21"/>
      <c r="F29" s="21"/>
    </row>
    <row r="30" spans="2:6" ht="27" customHeight="1" thickBot="1">
      <c r="B30" s="16" t="s">
        <v>51</v>
      </c>
      <c r="C30" s="10" t="s">
        <v>26</v>
      </c>
      <c r="D30" s="40">
        <v>40134</v>
      </c>
      <c r="E30" s="21"/>
      <c r="F30" s="21"/>
    </row>
    <row r="31" spans="2:6" ht="21.75" customHeight="1" hidden="1">
      <c r="B31" s="16" t="s">
        <v>52</v>
      </c>
      <c r="C31" s="10" t="s">
        <v>27</v>
      </c>
      <c r="D31" s="40"/>
      <c r="E31" s="21"/>
      <c r="F31" s="21"/>
    </row>
    <row r="32" spans="2:6" ht="21.75" customHeight="1" hidden="1">
      <c r="B32" s="17" t="s">
        <v>53</v>
      </c>
      <c r="C32" s="10" t="s">
        <v>57</v>
      </c>
      <c r="D32" s="40"/>
      <c r="E32" s="21"/>
      <c r="F32" s="21"/>
    </row>
    <row r="33" spans="2:6" ht="37.5" customHeight="1" hidden="1" thickBot="1">
      <c r="B33" s="18" t="s">
        <v>54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690533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690533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0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00390625" style="1" customWidth="1"/>
    <col min="4" max="4" width="24.6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95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03.5" customHeight="1">
      <c r="B4" s="239" t="s">
        <v>142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6" t="s">
        <v>56</v>
      </c>
      <c r="C8" s="236" t="s">
        <v>60</v>
      </c>
      <c r="D8" s="236" t="s">
        <v>32</v>
      </c>
      <c r="E8" s="21"/>
      <c r="F8" s="21"/>
    </row>
    <row r="9" spans="2:6" ht="25.5" customHeight="1">
      <c r="B9" s="237"/>
      <c r="C9" s="237"/>
      <c r="D9" s="237"/>
      <c r="E9" s="21"/>
      <c r="F9" s="21"/>
    </row>
    <row r="10" spans="2:6" ht="24.75" customHeight="1" thickBot="1">
      <c r="B10" s="238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155">
        <v>3659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3960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1236</v>
      </c>
      <c r="E14" s="21"/>
      <c r="F14" s="21"/>
    </row>
    <row r="15" spans="2:6" ht="21.75" customHeight="1">
      <c r="B15" s="16" t="s">
        <v>35</v>
      </c>
      <c r="C15" s="10" t="s">
        <v>116</v>
      </c>
      <c r="D15" s="155">
        <v>2394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1928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2414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2115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2748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2743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1682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4179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2366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1647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3819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2319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2681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1725</v>
      </c>
      <c r="E28" s="21"/>
      <c r="F28" s="21"/>
    </row>
    <row r="29" spans="2:6" ht="21.75" customHeight="1">
      <c r="B29" s="16" t="s">
        <v>50</v>
      </c>
      <c r="C29" s="10" t="s">
        <v>115</v>
      </c>
      <c r="D29" s="155">
        <v>11336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8696</v>
      </c>
      <c r="E30" s="21"/>
      <c r="F30" s="21"/>
    </row>
    <row r="31" spans="2:6" ht="21.75" customHeight="1">
      <c r="B31" s="16" t="s">
        <v>52</v>
      </c>
      <c r="C31" s="10" t="s">
        <v>117</v>
      </c>
      <c r="D31" s="155">
        <v>18486</v>
      </c>
      <c r="E31" s="21"/>
      <c r="F31" s="21"/>
    </row>
    <row r="32" spans="2:6" ht="21.75" customHeight="1">
      <c r="B32" s="17" t="s">
        <v>53</v>
      </c>
      <c r="C32" s="10" t="s">
        <v>118</v>
      </c>
      <c r="D32" s="155">
        <v>8812</v>
      </c>
      <c r="E32" s="21"/>
      <c r="F32" s="21"/>
    </row>
    <row r="33" spans="2:6" ht="23.25" customHeight="1" thickBot="1">
      <c r="B33" s="18" t="s">
        <v>54</v>
      </c>
      <c r="C33" s="10" t="s">
        <v>58</v>
      </c>
      <c r="D33" s="155">
        <v>14607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105552</v>
      </c>
      <c r="E34" s="21"/>
      <c r="F34" s="21"/>
    </row>
    <row r="35" spans="2:4" ht="21.75" customHeight="1" hidden="1" thickBot="1">
      <c r="B35" s="287" t="s">
        <v>64</v>
      </c>
      <c r="C35" s="288"/>
      <c r="D35" s="89"/>
    </row>
    <row r="36" spans="2:4" ht="21.75" customHeight="1" hidden="1" thickBot="1">
      <c r="B36" s="228" t="s">
        <v>30</v>
      </c>
      <c r="C36" s="229"/>
      <c r="D36" s="41">
        <f>D34+D35</f>
        <v>105552</v>
      </c>
    </row>
    <row r="37" spans="2:9" ht="24.75" customHeight="1">
      <c r="B37" s="28"/>
      <c r="C37" s="28"/>
      <c r="D37" s="28"/>
      <c r="I37" s="2"/>
    </row>
  </sheetData>
  <sheetProtection/>
  <mergeCells count="6">
    <mergeCell ref="B35:C35"/>
    <mergeCell ref="B36:C36"/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6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90" zoomScaleNormal="90" zoomScalePageLayoutView="0" workbookViewId="0" topLeftCell="A13">
      <selection activeCell="I45" sqref="I45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25390625" style="1" customWidth="1"/>
    <col min="4" max="4" width="27.125" style="1" customWidth="1"/>
    <col min="5" max="16384" width="8.875" style="1" customWidth="1"/>
  </cols>
  <sheetData>
    <row r="1" spans="2:4" ht="18.75" customHeight="1">
      <c r="B1" s="7"/>
      <c r="C1" s="6"/>
      <c r="D1" s="176" t="s">
        <v>207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9" ht="104.25" customHeight="1">
      <c r="B4" s="239" t="s">
        <v>226</v>
      </c>
      <c r="C4" s="239"/>
      <c r="D4" s="239"/>
      <c r="E4" s="145"/>
      <c r="F4" s="145"/>
      <c r="G4" s="145"/>
      <c r="H4" s="145"/>
      <c r="I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6"/>
    </row>
    <row r="8" spans="2:4" s="3" customFormat="1" ht="24.75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72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63">
        <v>26</v>
      </c>
    </row>
    <row r="13" spans="2:4" ht="21.75" customHeight="1">
      <c r="B13" s="16" t="s">
        <v>34</v>
      </c>
      <c r="C13" s="10" t="s">
        <v>10</v>
      </c>
      <c r="D13" s="163">
        <v>63</v>
      </c>
    </row>
    <row r="14" spans="2:4" ht="21.75" customHeight="1">
      <c r="B14" s="16" t="s">
        <v>36</v>
      </c>
      <c r="C14" s="10" t="s">
        <v>11</v>
      </c>
      <c r="D14" s="163">
        <v>8</v>
      </c>
    </row>
    <row r="15" spans="2:4" ht="21.75" customHeight="1">
      <c r="B15" s="16" t="s">
        <v>35</v>
      </c>
      <c r="C15" s="10" t="s">
        <v>116</v>
      </c>
      <c r="D15" s="163">
        <v>53</v>
      </c>
    </row>
    <row r="16" spans="2:4" ht="21.75" customHeight="1">
      <c r="B16" s="16" t="s">
        <v>37</v>
      </c>
      <c r="C16" s="10" t="s">
        <v>12</v>
      </c>
      <c r="D16" s="163">
        <v>5</v>
      </c>
    </row>
    <row r="17" spans="2:4" ht="21.75" customHeight="1">
      <c r="B17" s="16" t="s">
        <v>38</v>
      </c>
      <c r="C17" s="10" t="s">
        <v>13</v>
      </c>
      <c r="D17" s="163">
        <v>5</v>
      </c>
    </row>
    <row r="18" spans="2:4" ht="21.75" customHeight="1">
      <c r="B18" s="16" t="s">
        <v>39</v>
      </c>
      <c r="C18" s="10" t="s">
        <v>14</v>
      </c>
      <c r="D18" s="163">
        <v>11</v>
      </c>
    </row>
    <row r="19" spans="2:4" ht="21.75" customHeight="1">
      <c r="B19" s="16" t="s">
        <v>40</v>
      </c>
      <c r="C19" s="10" t="s">
        <v>15</v>
      </c>
      <c r="D19" s="163">
        <v>4</v>
      </c>
    </row>
    <row r="20" spans="2:4" ht="21.75" customHeight="1">
      <c r="B20" s="16" t="s">
        <v>41</v>
      </c>
      <c r="C20" s="10" t="s">
        <v>16</v>
      </c>
      <c r="D20" s="163">
        <v>27</v>
      </c>
    </row>
    <row r="21" spans="2:4" ht="21.75" customHeight="1">
      <c r="B21" s="16" t="s">
        <v>42</v>
      </c>
      <c r="C21" s="10" t="s">
        <v>17</v>
      </c>
      <c r="D21" s="163">
        <v>5</v>
      </c>
    </row>
    <row r="22" spans="2:4" ht="21.75" customHeight="1">
      <c r="B22" s="16" t="s">
        <v>43</v>
      </c>
      <c r="C22" s="10" t="s">
        <v>18</v>
      </c>
      <c r="D22" s="163">
        <v>5</v>
      </c>
    </row>
    <row r="23" spans="2:4" ht="21.75" customHeight="1">
      <c r="B23" s="16" t="s">
        <v>44</v>
      </c>
      <c r="C23" s="10" t="s">
        <v>19</v>
      </c>
      <c r="D23" s="163">
        <v>10</v>
      </c>
    </row>
    <row r="24" spans="2:4" ht="21.75" customHeight="1">
      <c r="B24" s="16" t="s">
        <v>45</v>
      </c>
      <c r="C24" s="10" t="s">
        <v>20</v>
      </c>
      <c r="D24" s="163">
        <v>26</v>
      </c>
    </row>
    <row r="25" spans="2:4" ht="21.75" customHeight="1">
      <c r="B25" s="16" t="s">
        <v>46</v>
      </c>
      <c r="C25" s="10" t="s">
        <v>21</v>
      </c>
      <c r="D25" s="163">
        <v>5</v>
      </c>
    </row>
    <row r="26" spans="2:4" ht="21.75" customHeight="1">
      <c r="B26" s="16" t="s">
        <v>47</v>
      </c>
      <c r="C26" s="10" t="s">
        <v>22</v>
      </c>
      <c r="D26" s="163">
        <v>5</v>
      </c>
    </row>
    <row r="27" spans="2:4" ht="21.75" customHeight="1">
      <c r="B27" s="16" t="s">
        <v>48</v>
      </c>
      <c r="C27" s="10" t="s">
        <v>23</v>
      </c>
      <c r="D27" s="163">
        <v>5</v>
      </c>
    </row>
    <row r="28" spans="2:4" ht="21.75" customHeight="1">
      <c r="B28" s="16" t="s">
        <v>49</v>
      </c>
      <c r="C28" s="10" t="s">
        <v>24</v>
      </c>
      <c r="D28" s="163">
        <v>11</v>
      </c>
    </row>
    <row r="29" spans="2:4" ht="21.75" customHeight="1">
      <c r="B29" s="16" t="s">
        <v>50</v>
      </c>
      <c r="C29" s="10" t="s">
        <v>115</v>
      </c>
      <c r="D29" s="163">
        <v>94</v>
      </c>
    </row>
    <row r="30" spans="2:4" ht="21.75" customHeight="1">
      <c r="B30" s="16" t="s">
        <v>51</v>
      </c>
      <c r="C30" s="10" t="s">
        <v>26</v>
      </c>
      <c r="D30" s="163">
        <v>27</v>
      </c>
    </row>
    <row r="31" spans="2:4" ht="21.75" customHeight="1">
      <c r="B31" s="16" t="s">
        <v>52</v>
      </c>
      <c r="C31" s="10" t="s">
        <v>117</v>
      </c>
      <c r="D31" s="163">
        <v>343</v>
      </c>
    </row>
    <row r="32" spans="2:4" ht="21.75" customHeight="1">
      <c r="B32" s="17" t="s">
        <v>53</v>
      </c>
      <c r="C32" s="10" t="s">
        <v>118</v>
      </c>
      <c r="D32" s="163">
        <v>106</v>
      </c>
    </row>
    <row r="33" spans="2:4" ht="22.5" customHeight="1" thickBot="1">
      <c r="B33" s="18" t="s">
        <v>54</v>
      </c>
      <c r="C33" s="10" t="s">
        <v>58</v>
      </c>
      <c r="D33" s="163">
        <v>280</v>
      </c>
    </row>
    <row r="34" spans="2:4" ht="21.75" customHeight="1" thickBot="1">
      <c r="B34" s="19" t="s">
        <v>28</v>
      </c>
      <c r="C34" s="20"/>
      <c r="D34" s="41">
        <f>SUM(D12:D33)</f>
        <v>1124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5" ht="24.75" customHeight="1">
      <c r="B37" s="28"/>
      <c r="C37" s="28"/>
      <c r="E37" s="2"/>
    </row>
  </sheetData>
  <sheetProtection/>
  <mergeCells count="5">
    <mergeCell ref="B8:B10"/>
    <mergeCell ref="C8:C10"/>
    <mergeCell ref="B4:D4"/>
    <mergeCell ref="C3:D3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7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8.00390625" style="1" customWidth="1"/>
    <col min="3" max="3" width="52.625" style="1" customWidth="1"/>
    <col min="4" max="4" width="23.875" style="1" customWidth="1"/>
    <col min="5" max="5" width="5.875" style="1" customWidth="1"/>
    <col min="6" max="6" width="3.625" style="1" customWidth="1"/>
    <col min="7" max="16384" width="8.875" style="1" customWidth="1"/>
  </cols>
  <sheetData>
    <row r="1" spans="2:4" ht="18.75" customHeight="1">
      <c r="B1" s="7"/>
      <c r="C1" s="6"/>
      <c r="D1" s="176" t="s">
        <v>96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1" ht="124.5" customHeight="1">
      <c r="B4" s="289" t="s">
        <v>140</v>
      </c>
      <c r="C4" s="289"/>
      <c r="D4" s="28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"/>
    </row>
    <row r="8" spans="2:4" s="3" customFormat="1" ht="27.75" customHeight="1">
      <c r="B8" s="233" t="s">
        <v>56</v>
      </c>
      <c r="C8" s="236" t="s">
        <v>119</v>
      </c>
      <c r="D8" s="275" t="s">
        <v>32</v>
      </c>
    </row>
    <row r="9" spans="2:4" ht="25.5" customHeight="1">
      <c r="B9" s="234"/>
      <c r="C9" s="237"/>
      <c r="D9" s="245"/>
    </row>
    <row r="10" spans="2:4" ht="54" customHeight="1" thickBot="1">
      <c r="B10" s="234"/>
      <c r="C10" s="237"/>
      <c r="D10" s="276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113</v>
      </c>
      <c r="D12" s="155">
        <v>78</v>
      </c>
    </row>
    <row r="13" spans="2:4" ht="21.75" customHeight="1">
      <c r="B13" s="16" t="s">
        <v>34</v>
      </c>
      <c r="C13" s="81" t="s">
        <v>10</v>
      </c>
      <c r="D13" s="155">
        <v>625</v>
      </c>
    </row>
    <row r="14" spans="2:4" ht="21.75" customHeight="1">
      <c r="B14" s="16" t="s">
        <v>36</v>
      </c>
      <c r="C14" s="81" t="s">
        <v>11</v>
      </c>
      <c r="D14" s="155">
        <v>275</v>
      </c>
    </row>
    <row r="15" spans="2:4" ht="21.75" customHeight="1">
      <c r="B15" s="16" t="s">
        <v>35</v>
      </c>
      <c r="C15" s="81" t="s">
        <v>116</v>
      </c>
      <c r="D15" s="155">
        <v>60</v>
      </c>
    </row>
    <row r="16" spans="2:4" ht="21.75" customHeight="1">
      <c r="B16" s="16" t="s">
        <v>37</v>
      </c>
      <c r="C16" s="81" t="s">
        <v>12</v>
      </c>
      <c r="D16" s="155">
        <v>168</v>
      </c>
    </row>
    <row r="17" spans="2:4" ht="21.75" customHeight="1">
      <c r="B17" s="16" t="s">
        <v>38</v>
      </c>
      <c r="C17" s="81" t="s">
        <v>13</v>
      </c>
      <c r="D17" s="155">
        <v>90</v>
      </c>
    </row>
    <row r="18" spans="2:4" ht="21.75" customHeight="1">
      <c r="B18" s="16" t="s">
        <v>39</v>
      </c>
      <c r="C18" s="81" t="s">
        <v>14</v>
      </c>
      <c r="D18" s="155">
        <v>222</v>
      </c>
    </row>
    <row r="19" spans="2:4" ht="21.75" customHeight="1">
      <c r="B19" s="16" t="s">
        <v>40</v>
      </c>
      <c r="C19" s="81" t="s">
        <v>15</v>
      </c>
      <c r="D19" s="155">
        <v>6</v>
      </c>
    </row>
    <row r="20" spans="2:4" ht="21.75" customHeight="1">
      <c r="B20" s="16" t="s">
        <v>41</v>
      </c>
      <c r="C20" s="81" t="s">
        <v>16</v>
      </c>
      <c r="D20" s="155">
        <v>24</v>
      </c>
    </row>
    <row r="21" spans="2:4" ht="21.75" customHeight="1">
      <c r="B21" s="16" t="s">
        <v>42</v>
      </c>
      <c r="C21" s="81" t="s">
        <v>17</v>
      </c>
      <c r="D21" s="155">
        <v>200</v>
      </c>
    </row>
    <row r="22" spans="2:4" ht="21.75" customHeight="1">
      <c r="B22" s="16" t="s">
        <v>43</v>
      </c>
      <c r="C22" s="81" t="s">
        <v>18</v>
      </c>
      <c r="D22" s="155">
        <v>224</v>
      </c>
    </row>
    <row r="23" spans="2:4" ht="21.75" customHeight="1">
      <c r="B23" s="16" t="s">
        <v>44</v>
      </c>
      <c r="C23" s="81" t="s">
        <v>19</v>
      </c>
      <c r="D23" s="155">
        <v>372</v>
      </c>
    </row>
    <row r="24" spans="2:4" ht="21.75" customHeight="1">
      <c r="B24" s="16" t="s">
        <v>45</v>
      </c>
      <c r="C24" s="81" t="s">
        <v>20</v>
      </c>
      <c r="D24" s="155">
        <v>66</v>
      </c>
    </row>
    <row r="25" spans="2:4" ht="21.75" customHeight="1">
      <c r="B25" s="16" t="s">
        <v>46</v>
      </c>
      <c r="C25" s="81" t="s">
        <v>21</v>
      </c>
      <c r="D25" s="155">
        <v>431</v>
      </c>
    </row>
    <row r="26" spans="2:4" ht="21.75" customHeight="1">
      <c r="B26" s="16" t="s">
        <v>47</v>
      </c>
      <c r="C26" s="81" t="s">
        <v>22</v>
      </c>
      <c r="D26" s="155">
        <v>147</v>
      </c>
    </row>
    <row r="27" spans="2:4" ht="21.75" customHeight="1">
      <c r="B27" s="16" t="s">
        <v>48</v>
      </c>
      <c r="C27" s="81" t="s">
        <v>23</v>
      </c>
      <c r="D27" s="155">
        <v>48</v>
      </c>
    </row>
    <row r="28" spans="2:4" ht="21.75" customHeight="1">
      <c r="B28" s="16" t="s">
        <v>49</v>
      </c>
      <c r="C28" s="81" t="s">
        <v>24</v>
      </c>
      <c r="D28" s="155">
        <v>42</v>
      </c>
    </row>
    <row r="29" spans="2:4" ht="21.75" customHeight="1">
      <c r="B29" s="16" t="s">
        <v>50</v>
      </c>
      <c r="C29" s="81" t="s">
        <v>115</v>
      </c>
      <c r="D29" s="155">
        <v>343</v>
      </c>
    </row>
    <row r="30" spans="2:4" ht="21.75" customHeight="1">
      <c r="B30" s="16" t="s">
        <v>51</v>
      </c>
      <c r="C30" s="81" t="s">
        <v>26</v>
      </c>
      <c r="D30" s="155">
        <v>66</v>
      </c>
    </row>
    <row r="31" spans="2:4" ht="21.75" customHeight="1">
      <c r="B31" s="16" t="s">
        <v>52</v>
      </c>
      <c r="C31" s="81" t="s">
        <v>117</v>
      </c>
      <c r="D31" s="155">
        <v>895</v>
      </c>
    </row>
    <row r="32" spans="2:4" ht="21.75" customHeight="1">
      <c r="B32" s="17" t="s">
        <v>53</v>
      </c>
      <c r="C32" s="218" t="s">
        <v>118</v>
      </c>
      <c r="D32" s="155">
        <v>876</v>
      </c>
    </row>
    <row r="33" spans="2:4" ht="22.5" customHeight="1" thickBot="1">
      <c r="B33" s="18" t="s">
        <v>54</v>
      </c>
      <c r="C33" s="218" t="s">
        <v>58</v>
      </c>
      <c r="D33" s="155">
        <v>2679</v>
      </c>
    </row>
    <row r="34" spans="2:4" ht="21.75" customHeight="1" thickBot="1">
      <c r="B34" s="19" t="s">
        <v>28</v>
      </c>
      <c r="C34" s="20"/>
      <c r="D34" s="41">
        <f>SUM(D12:D33)</f>
        <v>7937</v>
      </c>
    </row>
    <row r="35" spans="2:4" ht="21.75" customHeight="1" hidden="1" thickBot="1">
      <c r="B35" s="22"/>
      <c r="C35" s="23" t="s">
        <v>29</v>
      </c>
      <c r="D35" s="77"/>
    </row>
    <row r="36" spans="2:4" ht="21.75" customHeight="1" hidden="1" thickBot="1">
      <c r="B36" s="25" t="s">
        <v>30</v>
      </c>
      <c r="C36" s="26"/>
      <c r="D36" s="78"/>
    </row>
    <row r="37" spans="2:7" ht="24.75" customHeight="1">
      <c r="B37" s="28"/>
      <c r="C37" s="28"/>
      <c r="D37" s="28"/>
      <c r="G37" s="2"/>
    </row>
  </sheetData>
  <sheetProtection/>
  <mergeCells count="5"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28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00390625" style="1" customWidth="1"/>
    <col min="4" max="4" width="23.125" style="1" customWidth="1"/>
    <col min="5" max="5" width="5.875" style="1" customWidth="1"/>
    <col min="6" max="6" width="3.625" style="1" customWidth="1"/>
    <col min="7" max="16384" width="8.875" style="1" customWidth="1"/>
  </cols>
  <sheetData>
    <row r="1" spans="2:4" ht="18.75" customHeight="1">
      <c r="B1" s="7"/>
      <c r="C1" s="6"/>
      <c r="D1" s="176" t="s">
        <v>122</v>
      </c>
    </row>
    <row r="2" spans="2:4" ht="24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11" ht="183" customHeight="1">
      <c r="B4" s="239" t="s">
        <v>173</v>
      </c>
      <c r="C4" s="239"/>
      <c r="D4" s="23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204" t="s">
        <v>31</v>
      </c>
    </row>
    <row r="7" spans="2:4" ht="3.75" customHeight="1" thickBot="1">
      <c r="B7" s="12"/>
      <c r="C7" s="14"/>
      <c r="D7" s="11"/>
    </row>
    <row r="8" spans="2:4" s="3" customFormat="1" ht="21" customHeight="1">
      <c r="B8" s="233" t="s">
        <v>56</v>
      </c>
      <c r="C8" s="236" t="s">
        <v>119</v>
      </c>
      <c r="D8" s="236" t="s">
        <v>32</v>
      </c>
    </row>
    <row r="9" spans="2:4" ht="25.5" customHeight="1">
      <c r="B9" s="234"/>
      <c r="C9" s="237"/>
      <c r="D9" s="237"/>
    </row>
    <row r="10" spans="2:4" ht="16.5" customHeight="1" thickBot="1">
      <c r="B10" s="234"/>
      <c r="C10" s="237"/>
      <c r="D10" s="238"/>
    </row>
    <row r="11" spans="2:4" ht="20.25" customHeight="1" thickBot="1">
      <c r="B11" s="5">
        <v>1</v>
      </c>
      <c r="C11" s="5">
        <v>2</v>
      </c>
      <c r="D11" s="5">
        <v>3</v>
      </c>
    </row>
    <row r="12" spans="2:4" ht="21.75" customHeight="1">
      <c r="B12" s="67" t="s">
        <v>33</v>
      </c>
      <c r="C12" s="68" t="s">
        <v>113</v>
      </c>
      <c r="D12" s="132">
        <v>315</v>
      </c>
    </row>
    <row r="13" spans="2:4" ht="21.75" customHeight="1">
      <c r="B13" s="16" t="s">
        <v>34</v>
      </c>
      <c r="C13" s="69" t="s">
        <v>10</v>
      </c>
      <c r="D13" s="133"/>
    </row>
    <row r="14" spans="2:4" ht="21.75" customHeight="1">
      <c r="B14" s="16" t="s">
        <v>36</v>
      </c>
      <c r="C14" s="69" t="s">
        <v>11</v>
      </c>
      <c r="D14" s="133">
        <v>26</v>
      </c>
    </row>
    <row r="15" spans="2:4" ht="21.75" customHeight="1">
      <c r="B15" s="16" t="s">
        <v>35</v>
      </c>
      <c r="C15" s="69" t="s">
        <v>116</v>
      </c>
      <c r="D15" s="133">
        <v>21</v>
      </c>
    </row>
    <row r="16" spans="2:4" ht="21.75" customHeight="1">
      <c r="B16" s="16" t="s">
        <v>37</v>
      </c>
      <c r="C16" s="69" t="s">
        <v>12</v>
      </c>
      <c r="D16" s="133">
        <v>54</v>
      </c>
    </row>
    <row r="17" spans="2:4" ht="21.75" customHeight="1">
      <c r="B17" s="16" t="s">
        <v>38</v>
      </c>
      <c r="C17" s="69" t="s">
        <v>13</v>
      </c>
      <c r="D17" s="133">
        <v>12</v>
      </c>
    </row>
    <row r="18" spans="2:4" ht="21.75" customHeight="1">
      <c r="B18" s="16" t="s">
        <v>39</v>
      </c>
      <c r="C18" s="69" t="s">
        <v>14</v>
      </c>
      <c r="D18" s="133">
        <v>13</v>
      </c>
    </row>
    <row r="19" spans="2:4" ht="21.75" customHeight="1">
      <c r="B19" s="16" t="s">
        <v>40</v>
      </c>
      <c r="C19" s="69" t="s">
        <v>15</v>
      </c>
      <c r="D19" s="133">
        <v>19</v>
      </c>
    </row>
    <row r="20" spans="2:4" ht="21.75" customHeight="1">
      <c r="B20" s="16" t="s">
        <v>41</v>
      </c>
      <c r="C20" s="69" t="s">
        <v>16</v>
      </c>
      <c r="D20" s="133">
        <v>123</v>
      </c>
    </row>
    <row r="21" spans="2:4" ht="21.75" customHeight="1">
      <c r="B21" s="16" t="s">
        <v>42</v>
      </c>
      <c r="C21" s="69" t="s">
        <v>17</v>
      </c>
      <c r="D21" s="133"/>
    </row>
    <row r="22" spans="2:4" ht="21.75" customHeight="1">
      <c r="B22" s="16" t="s">
        <v>43</v>
      </c>
      <c r="C22" s="69" t="s">
        <v>18</v>
      </c>
      <c r="D22" s="133">
        <v>10</v>
      </c>
    </row>
    <row r="23" spans="2:4" ht="21.75" customHeight="1">
      <c r="B23" s="16" t="s">
        <v>44</v>
      </c>
      <c r="C23" s="69" t="s">
        <v>19</v>
      </c>
      <c r="D23" s="133">
        <v>10</v>
      </c>
    </row>
    <row r="24" spans="2:4" ht="21.75" customHeight="1">
      <c r="B24" s="16" t="s">
        <v>45</v>
      </c>
      <c r="C24" s="69" t="s">
        <v>20</v>
      </c>
      <c r="D24" s="133">
        <v>85</v>
      </c>
    </row>
    <row r="25" spans="2:4" ht="21.75" customHeight="1">
      <c r="B25" s="16" t="s">
        <v>46</v>
      </c>
      <c r="C25" s="69" t="s">
        <v>21</v>
      </c>
      <c r="D25" s="133">
        <v>43</v>
      </c>
    </row>
    <row r="26" spans="2:4" ht="21.75" customHeight="1">
      <c r="B26" s="16" t="s">
        <v>47</v>
      </c>
      <c r="C26" s="69" t="s">
        <v>22</v>
      </c>
      <c r="D26" s="133">
        <v>120</v>
      </c>
    </row>
    <row r="27" spans="2:4" ht="21.75" customHeight="1">
      <c r="B27" s="16" t="s">
        <v>48</v>
      </c>
      <c r="C27" s="69" t="s">
        <v>23</v>
      </c>
      <c r="D27" s="133">
        <v>53</v>
      </c>
    </row>
    <row r="28" spans="2:4" ht="21.75" customHeight="1">
      <c r="B28" s="16" t="s">
        <v>49</v>
      </c>
      <c r="C28" s="69" t="s">
        <v>24</v>
      </c>
      <c r="D28" s="133">
        <v>6</v>
      </c>
    </row>
    <row r="29" spans="2:4" ht="24" customHeight="1">
      <c r="B29" s="16" t="s">
        <v>50</v>
      </c>
      <c r="C29" s="69" t="s">
        <v>115</v>
      </c>
      <c r="D29" s="133">
        <v>2039</v>
      </c>
    </row>
    <row r="30" spans="2:4" ht="21.75" customHeight="1">
      <c r="B30" s="16" t="s">
        <v>51</v>
      </c>
      <c r="C30" s="69" t="s">
        <v>26</v>
      </c>
      <c r="D30" s="133">
        <v>221</v>
      </c>
    </row>
    <row r="31" spans="2:4" ht="21.75" customHeight="1">
      <c r="B31" s="16" t="s">
        <v>52</v>
      </c>
      <c r="C31" s="69" t="s">
        <v>117</v>
      </c>
      <c r="D31" s="133">
        <v>68023</v>
      </c>
    </row>
    <row r="32" spans="2:4" ht="21.75" customHeight="1">
      <c r="B32" s="16" t="s">
        <v>53</v>
      </c>
      <c r="C32" s="69" t="s">
        <v>118</v>
      </c>
      <c r="D32" s="133">
        <v>6099</v>
      </c>
    </row>
    <row r="33" spans="2:4" ht="21.75" customHeight="1" thickBot="1">
      <c r="B33" s="18" t="s">
        <v>54</v>
      </c>
      <c r="C33" s="70" t="s">
        <v>58</v>
      </c>
      <c r="D33" s="134">
        <v>28985</v>
      </c>
    </row>
    <row r="34" spans="2:4" ht="21.75" customHeight="1" thickBot="1">
      <c r="B34" s="19" t="s">
        <v>28</v>
      </c>
      <c r="C34" s="20"/>
      <c r="D34" s="41">
        <f>SUM(D12:D33)</f>
        <v>106277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106277</v>
      </c>
    </row>
    <row r="37" spans="2:7" ht="24.75" customHeight="1">
      <c r="B37" s="28"/>
      <c r="C37" s="28"/>
      <c r="D37" s="28"/>
      <c r="G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29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375" style="1" customWidth="1"/>
    <col min="3" max="3" width="39.625" style="1" customWidth="1"/>
    <col min="4" max="4" width="16.25390625" style="1" customWidth="1"/>
    <col min="5" max="5" width="16.625" style="1" customWidth="1"/>
    <col min="6" max="6" width="17.00390625" style="1" customWidth="1"/>
    <col min="7" max="16384" width="8.875" style="1" customWidth="1"/>
  </cols>
  <sheetData>
    <row r="1" spans="2:6" ht="18.75" customHeight="1">
      <c r="B1" s="7"/>
      <c r="C1" s="6"/>
      <c r="E1" s="230" t="s">
        <v>187</v>
      </c>
      <c r="F1" s="230"/>
    </row>
    <row r="2" spans="2:6" ht="24.75" customHeight="1">
      <c r="B2" s="7"/>
      <c r="C2" s="6"/>
      <c r="E2" s="230" t="s">
        <v>193</v>
      </c>
      <c r="F2" s="230"/>
    </row>
    <row r="3" spans="2:4" ht="13.5" customHeight="1">
      <c r="B3" s="7"/>
      <c r="C3" s="7"/>
      <c r="D3" s="29"/>
    </row>
    <row r="4" spans="2:11" ht="103.5" customHeight="1">
      <c r="B4" s="239" t="s">
        <v>174</v>
      </c>
      <c r="C4" s="239"/>
      <c r="D4" s="239"/>
      <c r="E4" s="239"/>
      <c r="F4" s="239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6" ht="16.5" customHeight="1">
      <c r="B6" s="12"/>
      <c r="C6" s="13"/>
      <c r="E6" s="244" t="s">
        <v>31</v>
      </c>
      <c r="F6" s="244"/>
    </row>
    <row r="7" spans="2:4" ht="7.5" customHeight="1" thickBot="1">
      <c r="B7" s="12"/>
      <c r="C7" s="14"/>
      <c r="D7" s="11"/>
    </row>
    <row r="8" spans="2:6" s="3" customFormat="1" ht="21" customHeight="1">
      <c r="B8" s="233" t="s">
        <v>56</v>
      </c>
      <c r="C8" s="236" t="s">
        <v>119</v>
      </c>
      <c r="D8" s="236" t="s">
        <v>32</v>
      </c>
      <c r="E8" s="290" t="s">
        <v>63</v>
      </c>
      <c r="F8" s="291"/>
    </row>
    <row r="9" spans="2:6" ht="25.5" customHeight="1">
      <c r="B9" s="234"/>
      <c r="C9" s="237"/>
      <c r="D9" s="237"/>
      <c r="E9" s="292" t="s">
        <v>121</v>
      </c>
      <c r="F9" s="293" t="s">
        <v>134</v>
      </c>
    </row>
    <row r="10" spans="2:6" ht="68.25" customHeight="1" thickBot="1">
      <c r="B10" s="234"/>
      <c r="C10" s="237"/>
      <c r="D10" s="238"/>
      <c r="E10" s="292"/>
      <c r="F10" s="293"/>
    </row>
    <row r="11" spans="2:6" ht="19.5" customHeight="1" thickBot="1">
      <c r="B11" s="111">
        <v>1</v>
      </c>
      <c r="C11" s="111">
        <v>2</v>
      </c>
      <c r="D11" s="184">
        <v>3</v>
      </c>
      <c r="E11" s="184">
        <v>4</v>
      </c>
      <c r="F11" s="111">
        <v>5</v>
      </c>
    </row>
    <row r="12" spans="2:6" ht="24" customHeight="1">
      <c r="B12" s="67" t="s">
        <v>33</v>
      </c>
      <c r="C12" s="68" t="s">
        <v>113</v>
      </c>
      <c r="D12" s="190"/>
      <c r="E12" s="186"/>
      <c r="F12" s="187"/>
    </row>
    <row r="13" spans="2:6" ht="21.75" customHeight="1">
      <c r="B13" s="16" t="s">
        <v>34</v>
      </c>
      <c r="C13" s="69" t="s">
        <v>10</v>
      </c>
      <c r="D13" s="191">
        <f aca="true" t="shared" si="0" ref="D13:D32">E13+F13</f>
        <v>51</v>
      </c>
      <c r="E13" s="188"/>
      <c r="F13" s="194">
        <v>51</v>
      </c>
    </row>
    <row r="14" spans="2:6" ht="21.75" customHeight="1">
      <c r="B14" s="16" t="s">
        <v>36</v>
      </c>
      <c r="C14" s="69" t="s">
        <v>11</v>
      </c>
      <c r="D14" s="191"/>
      <c r="E14" s="188"/>
      <c r="F14" s="189"/>
    </row>
    <row r="15" spans="2:6" ht="21.75" customHeight="1">
      <c r="B15" s="16" t="s">
        <v>35</v>
      </c>
      <c r="C15" s="69" t="s">
        <v>116</v>
      </c>
      <c r="D15" s="191">
        <f t="shared" si="0"/>
        <v>156</v>
      </c>
      <c r="E15" s="193">
        <v>105</v>
      </c>
      <c r="F15" s="194">
        <v>51</v>
      </c>
    </row>
    <row r="16" spans="2:6" ht="21.75" customHeight="1">
      <c r="B16" s="16" t="s">
        <v>37</v>
      </c>
      <c r="C16" s="69" t="s">
        <v>12</v>
      </c>
      <c r="D16" s="191">
        <f t="shared" si="0"/>
        <v>1379</v>
      </c>
      <c r="E16" s="193">
        <v>1227</v>
      </c>
      <c r="F16" s="194">
        <v>152</v>
      </c>
    </row>
    <row r="17" spans="2:6" ht="21.75" customHeight="1">
      <c r="B17" s="16" t="s">
        <v>38</v>
      </c>
      <c r="C17" s="69" t="s">
        <v>13</v>
      </c>
      <c r="D17" s="191">
        <f t="shared" si="0"/>
        <v>830</v>
      </c>
      <c r="E17" s="193">
        <v>830</v>
      </c>
      <c r="F17" s="205"/>
    </row>
    <row r="18" spans="2:6" ht="21.75" customHeight="1">
      <c r="B18" s="16" t="s">
        <v>39</v>
      </c>
      <c r="C18" s="69" t="s">
        <v>14</v>
      </c>
      <c r="D18" s="191"/>
      <c r="E18" s="193"/>
      <c r="F18" s="194"/>
    </row>
    <row r="19" spans="2:6" ht="21.75" customHeight="1">
      <c r="B19" s="16" t="s">
        <v>40</v>
      </c>
      <c r="C19" s="69" t="s">
        <v>15</v>
      </c>
      <c r="D19" s="191">
        <f t="shared" si="0"/>
        <v>20</v>
      </c>
      <c r="E19" s="193"/>
      <c r="F19" s="194">
        <v>20</v>
      </c>
    </row>
    <row r="20" spans="2:6" ht="21.75" customHeight="1">
      <c r="B20" s="16" t="s">
        <v>41</v>
      </c>
      <c r="C20" s="69" t="s">
        <v>16</v>
      </c>
      <c r="D20" s="191">
        <f t="shared" si="0"/>
        <v>576</v>
      </c>
      <c r="E20" s="193">
        <v>525</v>
      </c>
      <c r="F20" s="205">
        <v>51</v>
      </c>
    </row>
    <row r="21" spans="2:6" ht="21.75" customHeight="1">
      <c r="B21" s="16" t="s">
        <v>42</v>
      </c>
      <c r="C21" s="69" t="s">
        <v>17</v>
      </c>
      <c r="D21" s="191">
        <f t="shared" si="0"/>
        <v>375</v>
      </c>
      <c r="E21" s="193">
        <v>375</v>
      </c>
      <c r="F21" s="194"/>
    </row>
    <row r="22" spans="2:6" ht="21.75" customHeight="1">
      <c r="B22" s="16" t="s">
        <v>43</v>
      </c>
      <c r="C22" s="69" t="s">
        <v>18</v>
      </c>
      <c r="D22" s="191"/>
      <c r="E22" s="193"/>
      <c r="F22" s="194"/>
    </row>
    <row r="23" spans="2:6" ht="21.75" customHeight="1">
      <c r="B23" s="16" t="s">
        <v>44</v>
      </c>
      <c r="C23" s="69" t="s">
        <v>19</v>
      </c>
      <c r="D23" s="191">
        <f t="shared" si="0"/>
        <v>107</v>
      </c>
      <c r="E23" s="193">
        <v>107</v>
      </c>
      <c r="F23" s="194"/>
    </row>
    <row r="24" spans="2:6" ht="21.75" customHeight="1">
      <c r="B24" s="16" t="s">
        <v>45</v>
      </c>
      <c r="C24" s="69" t="s">
        <v>20</v>
      </c>
      <c r="D24" s="191"/>
      <c r="E24" s="193"/>
      <c r="F24" s="194"/>
    </row>
    <row r="25" spans="2:6" ht="21.75" customHeight="1">
      <c r="B25" s="16" t="s">
        <v>46</v>
      </c>
      <c r="C25" s="69" t="s">
        <v>21</v>
      </c>
      <c r="D25" s="191">
        <f t="shared" si="0"/>
        <v>387</v>
      </c>
      <c r="E25" s="193">
        <v>387</v>
      </c>
      <c r="F25" s="194"/>
    </row>
    <row r="26" spans="2:6" ht="21.75" customHeight="1">
      <c r="B26" s="16" t="s">
        <v>47</v>
      </c>
      <c r="C26" s="69" t="s">
        <v>22</v>
      </c>
      <c r="D26" s="191"/>
      <c r="E26" s="193"/>
      <c r="F26" s="194"/>
    </row>
    <row r="27" spans="2:6" ht="21.75" customHeight="1">
      <c r="B27" s="16" t="s">
        <v>48</v>
      </c>
      <c r="C27" s="69" t="s">
        <v>23</v>
      </c>
      <c r="D27" s="191"/>
      <c r="E27" s="193"/>
      <c r="F27" s="194"/>
    </row>
    <row r="28" spans="2:6" ht="21.75" customHeight="1">
      <c r="B28" s="16" t="s">
        <v>49</v>
      </c>
      <c r="C28" s="69" t="s">
        <v>24</v>
      </c>
      <c r="D28" s="191"/>
      <c r="E28" s="193"/>
      <c r="F28" s="194"/>
    </row>
    <row r="29" spans="2:6" ht="21.75" customHeight="1">
      <c r="B29" s="16" t="s">
        <v>50</v>
      </c>
      <c r="C29" s="69" t="s">
        <v>115</v>
      </c>
      <c r="D29" s="191">
        <f t="shared" si="0"/>
        <v>2691</v>
      </c>
      <c r="E29" s="206">
        <v>2360</v>
      </c>
      <c r="F29" s="205">
        <v>331</v>
      </c>
    </row>
    <row r="30" spans="2:6" ht="21.75" customHeight="1">
      <c r="B30" s="16" t="s">
        <v>51</v>
      </c>
      <c r="C30" s="69" t="s">
        <v>26</v>
      </c>
      <c r="D30" s="191">
        <f t="shared" si="0"/>
        <v>4335</v>
      </c>
      <c r="E30" s="206">
        <v>4233</v>
      </c>
      <c r="F30" s="194">
        <v>102</v>
      </c>
    </row>
    <row r="31" spans="2:6" ht="21.75" customHeight="1">
      <c r="B31" s="16" t="s">
        <v>52</v>
      </c>
      <c r="C31" s="69" t="s">
        <v>117</v>
      </c>
      <c r="D31" s="191">
        <f t="shared" si="0"/>
        <v>11015</v>
      </c>
      <c r="E31" s="206">
        <v>10974</v>
      </c>
      <c r="F31" s="194">
        <v>41</v>
      </c>
    </row>
    <row r="32" spans="2:6" ht="21.75" customHeight="1">
      <c r="B32" s="16" t="s">
        <v>53</v>
      </c>
      <c r="C32" s="69" t="s">
        <v>118</v>
      </c>
      <c r="D32" s="191">
        <f t="shared" si="0"/>
        <v>51</v>
      </c>
      <c r="E32" s="193"/>
      <c r="F32" s="194">
        <v>51</v>
      </c>
    </row>
    <row r="33" spans="2:6" ht="21.75" customHeight="1" thickBot="1">
      <c r="B33" s="18" t="s">
        <v>54</v>
      </c>
      <c r="C33" s="70" t="s">
        <v>58</v>
      </c>
      <c r="D33" s="192"/>
      <c r="E33" s="195"/>
      <c r="F33" s="196"/>
    </row>
    <row r="34" spans="2:6" ht="21.75" customHeight="1" thickBot="1">
      <c r="B34" s="19" t="s">
        <v>28</v>
      </c>
      <c r="C34" s="20"/>
      <c r="D34" s="185">
        <f>SUM(D12:D33)</f>
        <v>21973</v>
      </c>
      <c r="E34" s="185">
        <f>SUM(E12:E33)</f>
        <v>21123</v>
      </c>
      <c r="F34" s="41">
        <f>SUM(F12:F33)</f>
        <v>850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21973</v>
      </c>
    </row>
    <row r="37" spans="2:7" ht="24.75" customHeight="1">
      <c r="B37" s="28"/>
      <c r="C37" s="28"/>
      <c r="D37" s="28"/>
      <c r="G37" s="2"/>
    </row>
  </sheetData>
  <sheetProtection/>
  <mergeCells count="10">
    <mergeCell ref="E2:F2"/>
    <mergeCell ref="E1:F1"/>
    <mergeCell ref="B8:B10"/>
    <mergeCell ref="C8:C10"/>
    <mergeCell ref="D8:D10"/>
    <mergeCell ref="E8:F8"/>
    <mergeCell ref="E9:E10"/>
    <mergeCell ref="F9:F10"/>
    <mergeCell ref="B4:F4"/>
    <mergeCell ref="E6:F6"/>
  </mergeCells>
  <printOptions/>
  <pageMargins left="0.3937007874015748" right="0.3937007874015748" top="0.5905511811023623" bottom="0.2755905511811024" header="0.3937007874015748" footer="0.31496062992125984"/>
  <pageSetup blackAndWhite="1" firstPageNumber="430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G36"/>
  <sheetViews>
    <sheetView zoomScale="90" zoomScaleNormal="90"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60.125" style="1" customWidth="1"/>
    <col min="4" max="4" width="19.625" style="1" customWidth="1"/>
    <col min="5" max="5" width="18.25390625" style="1" hidden="1" customWidth="1"/>
    <col min="6" max="6" width="17.75390625" style="1" hidden="1" customWidth="1"/>
    <col min="7" max="16384" width="8.875" style="1" customWidth="1"/>
  </cols>
  <sheetData>
    <row r="1" spans="2:6" ht="24.75" customHeight="1">
      <c r="B1" s="231" t="s">
        <v>188</v>
      </c>
      <c r="C1" s="231"/>
      <c r="D1" s="231"/>
      <c r="E1" s="231"/>
      <c r="F1" s="231"/>
    </row>
    <row r="2" spans="2:6" ht="30" customHeight="1">
      <c r="B2" s="231" t="s">
        <v>193</v>
      </c>
      <c r="C2" s="231"/>
      <c r="D2" s="231"/>
      <c r="E2" s="231"/>
      <c r="F2" s="231"/>
    </row>
    <row r="3" spans="2:4" ht="15" customHeight="1">
      <c r="B3" s="7"/>
      <c r="C3" s="6"/>
      <c r="D3" s="33"/>
    </row>
    <row r="4" spans="2:7" ht="144.75" customHeight="1">
      <c r="B4" s="239" t="s">
        <v>146</v>
      </c>
      <c r="C4" s="239"/>
      <c r="D4" s="239"/>
      <c r="E4" s="239"/>
      <c r="F4" s="239"/>
      <c r="G4" s="4"/>
    </row>
    <row r="5" spans="2:4" ht="16.5" customHeight="1">
      <c r="B5" s="8"/>
      <c r="C5" s="8"/>
      <c r="D5" s="11"/>
    </row>
    <row r="6" spans="2:6" ht="21.75" customHeight="1" thickBot="1">
      <c r="B6" s="12"/>
      <c r="C6" s="14"/>
      <c r="D6" s="268" t="s">
        <v>82</v>
      </c>
      <c r="E6" s="268"/>
      <c r="F6" s="268"/>
    </row>
    <row r="7" spans="2:6" s="3" customFormat="1" ht="27.75" customHeight="1" thickBot="1">
      <c r="B7" s="233" t="s">
        <v>56</v>
      </c>
      <c r="C7" s="236" t="s">
        <v>60</v>
      </c>
      <c r="D7" s="236" t="s">
        <v>32</v>
      </c>
      <c r="E7" s="296" t="s">
        <v>0</v>
      </c>
      <c r="F7" s="296"/>
    </row>
    <row r="8" spans="2:6" ht="38.25" customHeight="1" thickBot="1">
      <c r="B8" s="234"/>
      <c r="C8" s="237"/>
      <c r="D8" s="237"/>
      <c r="E8" s="296" t="s">
        <v>1</v>
      </c>
      <c r="F8" s="296" t="s">
        <v>2</v>
      </c>
    </row>
    <row r="9" spans="2:6" ht="14.25" customHeight="1" thickBot="1">
      <c r="B9" s="234"/>
      <c r="C9" s="237"/>
      <c r="D9" s="237"/>
      <c r="E9" s="296"/>
      <c r="F9" s="296"/>
    </row>
    <row r="10" spans="2:6" ht="21" customHeight="1" thickBot="1"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2:6" ht="20.25">
      <c r="B11" s="15" t="s">
        <v>33</v>
      </c>
      <c r="C11" s="9" t="s">
        <v>113</v>
      </c>
      <c r="D11" s="155">
        <v>70</v>
      </c>
      <c r="E11" s="170">
        <v>250</v>
      </c>
      <c r="F11" s="174">
        <v>80</v>
      </c>
    </row>
    <row r="12" spans="2:6" ht="21.75" customHeight="1">
      <c r="B12" s="16" t="s">
        <v>34</v>
      </c>
      <c r="C12" s="10" t="s">
        <v>10</v>
      </c>
      <c r="D12" s="155">
        <v>300</v>
      </c>
      <c r="E12" s="171">
        <v>750</v>
      </c>
      <c r="F12" s="174">
        <v>325</v>
      </c>
    </row>
    <row r="13" spans="2:6" ht="21.75" customHeight="1">
      <c r="B13" s="16" t="s">
        <v>36</v>
      </c>
      <c r="C13" s="10" t="s">
        <v>11</v>
      </c>
      <c r="D13" s="155">
        <v>80</v>
      </c>
      <c r="E13" s="171">
        <v>350</v>
      </c>
      <c r="F13" s="174">
        <v>90</v>
      </c>
    </row>
    <row r="14" spans="2:6" ht="21.75" customHeight="1">
      <c r="B14" s="16" t="s">
        <v>35</v>
      </c>
      <c r="C14" s="10" t="s">
        <v>116</v>
      </c>
      <c r="D14" s="155">
        <v>100</v>
      </c>
      <c r="E14" s="171">
        <v>530</v>
      </c>
      <c r="F14" s="174">
        <v>100</v>
      </c>
    </row>
    <row r="15" spans="2:6" ht="21.75" customHeight="1">
      <c r="B15" s="16" t="s">
        <v>37</v>
      </c>
      <c r="C15" s="10" t="s">
        <v>12</v>
      </c>
      <c r="D15" s="155">
        <v>150</v>
      </c>
      <c r="E15" s="171">
        <v>340</v>
      </c>
      <c r="F15" s="174">
        <v>117</v>
      </c>
    </row>
    <row r="16" spans="2:6" ht="21.75" customHeight="1">
      <c r="B16" s="16" t="s">
        <v>38</v>
      </c>
      <c r="C16" s="10" t="s">
        <v>13</v>
      </c>
      <c r="D16" s="155">
        <v>150</v>
      </c>
      <c r="E16" s="171">
        <v>520</v>
      </c>
      <c r="F16" s="174">
        <v>230</v>
      </c>
    </row>
    <row r="17" spans="2:6" ht="21.75" customHeight="1">
      <c r="B17" s="16" t="s">
        <v>39</v>
      </c>
      <c r="C17" s="10" t="s">
        <v>14</v>
      </c>
      <c r="D17" s="155">
        <v>440</v>
      </c>
      <c r="E17" s="171">
        <v>1650</v>
      </c>
      <c r="F17" s="174">
        <v>320</v>
      </c>
    </row>
    <row r="18" spans="2:6" ht="21.75" customHeight="1">
      <c r="B18" s="16" t="s">
        <v>40</v>
      </c>
      <c r="C18" s="10" t="s">
        <v>15</v>
      </c>
      <c r="D18" s="155">
        <v>350</v>
      </c>
      <c r="E18" s="171">
        <v>2200</v>
      </c>
      <c r="F18" s="174">
        <v>250</v>
      </c>
    </row>
    <row r="19" spans="2:6" ht="21.75" customHeight="1">
      <c r="B19" s="16" t="s">
        <v>41</v>
      </c>
      <c r="C19" s="10" t="s">
        <v>16</v>
      </c>
      <c r="D19" s="155">
        <v>1600</v>
      </c>
      <c r="E19" s="171">
        <v>4140</v>
      </c>
      <c r="F19" s="174">
        <v>1687</v>
      </c>
    </row>
    <row r="20" spans="2:6" ht="21.75" customHeight="1">
      <c r="B20" s="16" t="s">
        <v>42</v>
      </c>
      <c r="C20" s="10" t="s">
        <v>17</v>
      </c>
      <c r="D20" s="155">
        <v>140</v>
      </c>
      <c r="E20" s="171">
        <v>515</v>
      </c>
      <c r="F20" s="174">
        <v>120</v>
      </c>
    </row>
    <row r="21" spans="2:6" ht="21.75" customHeight="1">
      <c r="B21" s="16" t="s">
        <v>43</v>
      </c>
      <c r="C21" s="10" t="s">
        <v>18</v>
      </c>
      <c r="D21" s="155">
        <v>550</v>
      </c>
      <c r="E21" s="171">
        <v>1970</v>
      </c>
      <c r="F21" s="174">
        <v>583</v>
      </c>
    </row>
    <row r="22" spans="2:6" ht="21.75" customHeight="1">
      <c r="B22" s="16" t="s">
        <v>44</v>
      </c>
      <c r="C22" s="10" t="s">
        <v>19</v>
      </c>
      <c r="D22" s="155">
        <v>290</v>
      </c>
      <c r="E22" s="171">
        <v>820</v>
      </c>
      <c r="F22" s="174">
        <v>291</v>
      </c>
    </row>
    <row r="23" spans="2:6" ht="21.75" customHeight="1">
      <c r="B23" s="16" t="s">
        <v>45</v>
      </c>
      <c r="C23" s="10" t="s">
        <v>20</v>
      </c>
      <c r="D23" s="155">
        <v>1100</v>
      </c>
      <c r="E23" s="171">
        <v>4125</v>
      </c>
      <c r="F23" s="174">
        <v>1150</v>
      </c>
    </row>
    <row r="24" spans="2:6" ht="21.75" customHeight="1">
      <c r="B24" s="16" t="s">
        <v>46</v>
      </c>
      <c r="C24" s="10" t="s">
        <v>21</v>
      </c>
      <c r="D24" s="155">
        <v>520</v>
      </c>
      <c r="E24" s="171">
        <v>2419</v>
      </c>
      <c r="F24" s="174">
        <v>532</v>
      </c>
    </row>
    <row r="25" spans="2:6" ht="21.75" customHeight="1">
      <c r="B25" s="16" t="s">
        <v>47</v>
      </c>
      <c r="C25" s="10" t="s">
        <v>22</v>
      </c>
      <c r="D25" s="155">
        <v>190</v>
      </c>
      <c r="E25" s="171">
        <v>670</v>
      </c>
      <c r="F25" s="174">
        <v>220</v>
      </c>
    </row>
    <row r="26" spans="2:6" ht="21.75" customHeight="1">
      <c r="B26" s="16" t="s">
        <v>48</v>
      </c>
      <c r="C26" s="10" t="s">
        <v>23</v>
      </c>
      <c r="D26" s="155">
        <v>1100</v>
      </c>
      <c r="E26" s="171">
        <v>4700</v>
      </c>
      <c r="F26" s="174">
        <v>1300</v>
      </c>
    </row>
    <row r="27" spans="2:6" ht="21.75" customHeight="1">
      <c r="B27" s="16" t="s">
        <v>49</v>
      </c>
      <c r="C27" s="10" t="s">
        <v>24</v>
      </c>
      <c r="D27" s="155">
        <v>1250</v>
      </c>
      <c r="E27" s="171">
        <v>3400</v>
      </c>
      <c r="F27" s="174">
        <v>1300</v>
      </c>
    </row>
    <row r="28" spans="2:6" ht="19.5" customHeight="1">
      <c r="B28" s="16" t="s">
        <v>50</v>
      </c>
      <c r="C28" s="10" t="s">
        <v>115</v>
      </c>
      <c r="D28" s="155">
        <v>420</v>
      </c>
      <c r="E28" s="171">
        <v>2450</v>
      </c>
      <c r="F28" s="174">
        <v>607</v>
      </c>
    </row>
    <row r="29" spans="2:6" ht="21.75" customHeight="1">
      <c r="B29" s="16" t="s">
        <v>51</v>
      </c>
      <c r="C29" s="10" t="s">
        <v>26</v>
      </c>
      <c r="D29" s="155">
        <v>150</v>
      </c>
      <c r="E29" s="171">
        <v>385</v>
      </c>
      <c r="F29" s="174">
        <v>150</v>
      </c>
    </row>
    <row r="30" spans="2:6" ht="21.75" customHeight="1" hidden="1">
      <c r="B30" s="16" t="s">
        <v>52</v>
      </c>
      <c r="C30" s="10" t="s">
        <v>27</v>
      </c>
      <c r="D30" s="155">
        <v>0</v>
      </c>
      <c r="E30" s="171"/>
      <c r="F30" s="174"/>
    </row>
    <row r="31" spans="2:6" ht="21.75" customHeight="1">
      <c r="B31" s="17" t="s">
        <v>52</v>
      </c>
      <c r="C31" s="10" t="s">
        <v>118</v>
      </c>
      <c r="D31" s="155">
        <v>180</v>
      </c>
      <c r="E31" s="172">
        <v>860</v>
      </c>
      <c r="F31" s="174">
        <v>133</v>
      </c>
    </row>
    <row r="32" spans="2:6" ht="21.75" customHeight="1" thickBot="1">
      <c r="B32" s="18" t="s">
        <v>53</v>
      </c>
      <c r="C32" s="10" t="s">
        <v>58</v>
      </c>
      <c r="D32" s="155">
        <v>450</v>
      </c>
      <c r="E32" s="173">
        <v>2300</v>
      </c>
      <c r="F32" s="174">
        <v>500</v>
      </c>
    </row>
    <row r="33" spans="2:6" ht="21.75" customHeight="1" thickBot="1">
      <c r="B33" s="19" t="s">
        <v>28</v>
      </c>
      <c r="C33" s="20"/>
      <c r="D33" s="41">
        <f>SUM(D11:D32)</f>
        <v>9580</v>
      </c>
      <c r="E33" s="41">
        <f>SUM(E11:E32)</f>
        <v>35344</v>
      </c>
      <c r="F33" s="41">
        <f>SUM(F11:F32)</f>
        <v>10085</v>
      </c>
    </row>
    <row r="34" spans="2:4" ht="21.75" customHeight="1" hidden="1" thickBot="1">
      <c r="B34" s="294" t="s">
        <v>29</v>
      </c>
      <c r="C34" s="295"/>
      <c r="D34" s="109" t="e">
        <f>#REF!+#REF!</f>
        <v>#REF!</v>
      </c>
    </row>
    <row r="35" spans="2:4" ht="21.75" customHeight="1" hidden="1" thickBot="1">
      <c r="B35" s="25" t="s">
        <v>30</v>
      </c>
      <c r="C35" s="26"/>
      <c r="D35" s="41" t="e">
        <f>D33+D34</f>
        <v>#REF!</v>
      </c>
    </row>
    <row r="36" spans="2:7" ht="24.75" customHeight="1">
      <c r="B36" s="28"/>
      <c r="C36" s="28"/>
      <c r="D36" s="28"/>
      <c r="G36" s="2"/>
    </row>
  </sheetData>
  <sheetProtection/>
  <mergeCells count="11">
    <mergeCell ref="B4:F4"/>
    <mergeCell ref="D6:F6"/>
    <mergeCell ref="B1:F1"/>
    <mergeCell ref="B2:F2"/>
    <mergeCell ref="D7:D9"/>
    <mergeCell ref="B34:C34"/>
    <mergeCell ref="B7:B9"/>
    <mergeCell ref="C7:C9"/>
    <mergeCell ref="E7:F7"/>
    <mergeCell ref="E8:E9"/>
    <mergeCell ref="F8:F9"/>
  </mergeCells>
  <printOptions/>
  <pageMargins left="0.3937007874015748" right="0.3937007874015748" top="0.5905511811023623" bottom="0.2755905511811024" header="0.3937007874015748" footer="0.31496062992125984"/>
  <pageSetup blackAndWhite="1" firstPageNumber="431" useFirstPageNumber="1" horizontalDpi="600" verticalDpi="600" orientation="portrait" paperSize="9" scale="90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zoomScalePageLayoutView="0" workbookViewId="0" topLeftCell="B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75390625" style="1" customWidth="1"/>
    <col min="3" max="3" width="33.25390625" style="1" customWidth="1"/>
    <col min="4" max="4" width="18.00390625" style="1" customWidth="1"/>
    <col min="5" max="5" width="16.875" style="1" customWidth="1"/>
    <col min="6" max="6" width="18.375" style="1" customWidth="1"/>
    <col min="7" max="16384" width="8.875" style="1" customWidth="1"/>
  </cols>
  <sheetData>
    <row r="1" spans="2:6" ht="18.75" customHeight="1">
      <c r="B1" s="7"/>
      <c r="C1" s="6"/>
      <c r="D1" s="224"/>
      <c r="E1" s="230" t="s">
        <v>97</v>
      </c>
      <c r="F1" s="230"/>
    </row>
    <row r="2" spans="2:6" ht="21.75" customHeight="1">
      <c r="B2" s="7"/>
      <c r="C2" s="6"/>
      <c r="D2" s="224"/>
      <c r="E2" s="230" t="s">
        <v>193</v>
      </c>
      <c r="F2" s="230"/>
    </row>
    <row r="3" spans="2:3" ht="13.5" customHeight="1">
      <c r="B3" s="7"/>
      <c r="C3" s="7"/>
    </row>
    <row r="4" spans="2:7" ht="88.5" customHeight="1">
      <c r="B4" s="239" t="s">
        <v>141</v>
      </c>
      <c r="C4" s="239"/>
      <c r="D4" s="241"/>
      <c r="E4" s="241"/>
      <c r="F4" s="241"/>
      <c r="G4" s="4"/>
    </row>
    <row r="5" spans="2:3" ht="12.75" customHeight="1">
      <c r="B5" s="8"/>
      <c r="C5" s="8"/>
    </row>
    <row r="6" spans="2:6" ht="16.5" customHeight="1">
      <c r="B6" s="12"/>
      <c r="C6" s="13"/>
      <c r="D6" s="297" t="s">
        <v>225</v>
      </c>
      <c r="E6" s="241"/>
      <c r="F6" s="241"/>
    </row>
    <row r="7" spans="2:3" ht="7.5" customHeight="1" thickBot="1">
      <c r="B7" s="12"/>
      <c r="C7" s="14"/>
    </row>
    <row r="8" spans="2:6" s="3" customFormat="1" ht="24.75" customHeight="1" thickBot="1">
      <c r="B8" s="233" t="s">
        <v>56</v>
      </c>
      <c r="C8" s="236" t="s">
        <v>60</v>
      </c>
      <c r="D8" s="236" t="s">
        <v>32</v>
      </c>
      <c r="E8" s="246" t="s">
        <v>63</v>
      </c>
      <c r="F8" s="247"/>
    </row>
    <row r="9" spans="2:6" ht="25.5" customHeight="1">
      <c r="B9" s="234"/>
      <c r="C9" s="237"/>
      <c r="D9" s="237"/>
      <c r="E9" s="275" t="s">
        <v>77</v>
      </c>
      <c r="F9" s="275" t="s">
        <v>61</v>
      </c>
    </row>
    <row r="10" spans="2:6" ht="30.75" customHeight="1" thickBot="1">
      <c r="B10" s="234"/>
      <c r="C10" s="237"/>
      <c r="D10" s="238"/>
      <c r="E10" s="276"/>
      <c r="F10" s="276"/>
    </row>
    <row r="11" spans="2:6" ht="20.25" customHeight="1" thickBot="1">
      <c r="B11" s="111">
        <v>1</v>
      </c>
      <c r="C11" s="111">
        <v>2</v>
      </c>
      <c r="D11" s="111">
        <v>3</v>
      </c>
      <c r="E11" s="111">
        <v>4</v>
      </c>
      <c r="F11" s="111">
        <v>5</v>
      </c>
    </row>
    <row r="12" spans="2:6" ht="38.25" customHeight="1">
      <c r="B12" s="15" t="s">
        <v>33</v>
      </c>
      <c r="C12" s="9" t="s">
        <v>113</v>
      </c>
      <c r="D12" s="155">
        <f>E12+F12</f>
        <v>4489</v>
      </c>
      <c r="E12" s="155"/>
      <c r="F12" s="155">
        <v>4489</v>
      </c>
    </row>
    <row r="13" spans="2:6" ht="21.75" customHeight="1">
      <c r="B13" s="16" t="s">
        <v>34</v>
      </c>
      <c r="C13" s="10" t="s">
        <v>10</v>
      </c>
      <c r="D13" s="155">
        <f aca="true" t="shared" si="0" ref="D13:D33">E13+F13</f>
        <v>20201</v>
      </c>
      <c r="E13" s="155">
        <v>5000</v>
      </c>
      <c r="F13" s="155">
        <v>15201</v>
      </c>
    </row>
    <row r="14" spans="2:6" ht="21.75" customHeight="1">
      <c r="B14" s="16" t="s">
        <v>36</v>
      </c>
      <c r="C14" s="10" t="s">
        <v>11</v>
      </c>
      <c r="D14" s="155">
        <f t="shared" si="0"/>
        <v>11223</v>
      </c>
      <c r="E14" s="155"/>
      <c r="F14" s="155">
        <v>11223</v>
      </c>
    </row>
    <row r="15" spans="2:6" ht="21.75" customHeight="1">
      <c r="B15" s="16" t="s">
        <v>35</v>
      </c>
      <c r="C15" s="10" t="s">
        <v>116</v>
      </c>
      <c r="D15" s="155">
        <f t="shared" si="0"/>
        <v>11223</v>
      </c>
      <c r="E15" s="155"/>
      <c r="F15" s="155">
        <v>11223</v>
      </c>
    </row>
    <row r="16" spans="2:6" ht="21.75" customHeight="1">
      <c r="B16" s="16" t="s">
        <v>37</v>
      </c>
      <c r="C16" s="10" t="s">
        <v>12</v>
      </c>
      <c r="D16" s="155">
        <f t="shared" si="0"/>
        <v>4489</v>
      </c>
      <c r="E16" s="155"/>
      <c r="F16" s="155">
        <v>4489</v>
      </c>
    </row>
    <row r="17" spans="2:6" ht="21.75" customHeight="1">
      <c r="B17" s="16" t="s">
        <v>38</v>
      </c>
      <c r="C17" s="10" t="s">
        <v>13</v>
      </c>
      <c r="D17" s="155">
        <f t="shared" si="0"/>
        <v>4489</v>
      </c>
      <c r="E17" s="155"/>
      <c r="F17" s="155">
        <v>4489</v>
      </c>
    </row>
    <row r="18" spans="2:6" ht="21.75" customHeight="1">
      <c r="B18" s="16" t="s">
        <v>39</v>
      </c>
      <c r="C18" s="10" t="s">
        <v>14</v>
      </c>
      <c r="D18" s="155">
        <f t="shared" si="0"/>
        <v>4489</v>
      </c>
      <c r="E18" s="155"/>
      <c r="F18" s="155">
        <v>4489</v>
      </c>
    </row>
    <row r="19" spans="2:6" ht="21.75" customHeight="1">
      <c r="B19" s="16" t="s">
        <v>40</v>
      </c>
      <c r="C19" s="10" t="s">
        <v>15</v>
      </c>
      <c r="D19" s="155">
        <f t="shared" si="0"/>
        <v>6734</v>
      </c>
      <c r="E19" s="155"/>
      <c r="F19" s="155">
        <v>6734</v>
      </c>
    </row>
    <row r="20" spans="2:6" ht="21.75" customHeight="1">
      <c r="B20" s="16" t="s">
        <v>41</v>
      </c>
      <c r="C20" s="10" t="s">
        <v>16</v>
      </c>
      <c r="D20" s="155">
        <f t="shared" si="0"/>
        <v>11223</v>
      </c>
      <c r="E20" s="155"/>
      <c r="F20" s="155">
        <v>11223</v>
      </c>
    </row>
    <row r="21" spans="2:6" ht="21.75" customHeight="1">
      <c r="B21" s="16" t="s">
        <v>42</v>
      </c>
      <c r="C21" s="10" t="s">
        <v>17</v>
      </c>
      <c r="D21" s="155">
        <f t="shared" si="0"/>
        <v>5611</v>
      </c>
      <c r="E21" s="155"/>
      <c r="F21" s="155">
        <v>5611</v>
      </c>
    </row>
    <row r="22" spans="2:6" ht="21.75" customHeight="1">
      <c r="B22" s="16" t="s">
        <v>43</v>
      </c>
      <c r="C22" s="10" t="s">
        <v>18</v>
      </c>
      <c r="D22" s="155">
        <f t="shared" si="0"/>
        <v>10100</v>
      </c>
      <c r="E22" s="155"/>
      <c r="F22" s="155">
        <v>10100</v>
      </c>
    </row>
    <row r="23" spans="2:6" ht="21.75" customHeight="1">
      <c r="B23" s="16" t="s">
        <v>44</v>
      </c>
      <c r="C23" s="10" t="s">
        <v>19</v>
      </c>
      <c r="D23" s="155">
        <f t="shared" si="0"/>
        <v>2245</v>
      </c>
      <c r="E23" s="155"/>
      <c r="F23" s="155">
        <v>2245</v>
      </c>
    </row>
    <row r="24" spans="2:6" ht="21.75" customHeight="1">
      <c r="B24" s="16" t="s">
        <v>45</v>
      </c>
      <c r="C24" s="10" t="s">
        <v>20</v>
      </c>
      <c r="D24" s="155">
        <f t="shared" si="0"/>
        <v>5611</v>
      </c>
      <c r="E24" s="155"/>
      <c r="F24" s="155">
        <v>5611</v>
      </c>
    </row>
    <row r="25" spans="2:6" ht="21.75" customHeight="1">
      <c r="B25" s="16" t="s">
        <v>46</v>
      </c>
      <c r="C25" s="10" t="s">
        <v>21</v>
      </c>
      <c r="D25" s="155">
        <f t="shared" si="0"/>
        <v>6734</v>
      </c>
      <c r="E25" s="155"/>
      <c r="F25" s="155">
        <v>6734</v>
      </c>
    </row>
    <row r="26" spans="2:6" ht="21.75" customHeight="1">
      <c r="B26" s="16" t="s">
        <v>47</v>
      </c>
      <c r="C26" s="10" t="s">
        <v>22</v>
      </c>
      <c r="D26" s="155">
        <f t="shared" si="0"/>
        <v>8978</v>
      </c>
      <c r="E26" s="155"/>
      <c r="F26" s="155">
        <v>8978</v>
      </c>
    </row>
    <row r="27" spans="2:6" ht="21.75" customHeight="1">
      <c r="B27" s="16" t="s">
        <v>48</v>
      </c>
      <c r="C27" s="10" t="s">
        <v>23</v>
      </c>
      <c r="D27" s="155">
        <f t="shared" si="0"/>
        <v>2245</v>
      </c>
      <c r="E27" s="155"/>
      <c r="F27" s="155">
        <v>2245</v>
      </c>
    </row>
    <row r="28" spans="2:6" ht="21.75" customHeight="1">
      <c r="B28" s="16" t="s">
        <v>49</v>
      </c>
      <c r="C28" s="10" t="s">
        <v>24</v>
      </c>
      <c r="D28" s="155">
        <f t="shared" si="0"/>
        <v>6734</v>
      </c>
      <c r="E28" s="155"/>
      <c r="F28" s="155">
        <v>6734</v>
      </c>
    </row>
    <row r="29" spans="2:6" ht="42.75" customHeight="1">
      <c r="B29" s="16" t="s">
        <v>50</v>
      </c>
      <c r="C29" s="10" t="s">
        <v>115</v>
      </c>
      <c r="D29" s="155">
        <f t="shared" si="0"/>
        <v>26935</v>
      </c>
      <c r="E29" s="155">
        <v>5000</v>
      </c>
      <c r="F29" s="155">
        <v>21935</v>
      </c>
    </row>
    <row r="30" spans="2:6" ht="21.75" customHeight="1">
      <c r="B30" s="16" t="s">
        <v>51</v>
      </c>
      <c r="C30" s="10" t="s">
        <v>26</v>
      </c>
      <c r="D30" s="155">
        <f t="shared" si="0"/>
        <v>11223</v>
      </c>
      <c r="E30" s="155"/>
      <c r="F30" s="155">
        <v>11223</v>
      </c>
    </row>
    <row r="31" spans="2:6" ht="21.75" customHeight="1">
      <c r="B31" s="16" t="s">
        <v>52</v>
      </c>
      <c r="C31" s="10" t="s">
        <v>117</v>
      </c>
      <c r="D31" s="155">
        <f t="shared" si="0"/>
        <v>46014</v>
      </c>
      <c r="E31" s="155">
        <v>7431</v>
      </c>
      <c r="F31" s="155">
        <v>38583</v>
      </c>
    </row>
    <row r="32" spans="2:6" ht="21.75" customHeight="1">
      <c r="B32" s="17" t="s">
        <v>53</v>
      </c>
      <c r="C32" s="10" t="s">
        <v>118</v>
      </c>
      <c r="D32" s="155">
        <f t="shared" si="0"/>
        <v>22446</v>
      </c>
      <c r="E32" s="155">
        <v>1768</v>
      </c>
      <c r="F32" s="155">
        <v>20678</v>
      </c>
    </row>
    <row r="33" spans="2:6" ht="21.75" customHeight="1" thickBot="1">
      <c r="B33" s="18" t="s">
        <v>54</v>
      </c>
      <c r="C33" s="10" t="s">
        <v>58</v>
      </c>
      <c r="D33" s="155">
        <f t="shared" si="0"/>
        <v>49381</v>
      </c>
      <c r="E33" s="155">
        <v>10000</v>
      </c>
      <c r="F33" s="155">
        <v>39381</v>
      </c>
    </row>
    <row r="34" spans="2:6" ht="21.75" customHeight="1" thickBot="1">
      <c r="B34" s="19" t="s">
        <v>28</v>
      </c>
      <c r="C34" s="20"/>
      <c r="D34" s="225">
        <f>SUM(D12:D33)</f>
        <v>282817</v>
      </c>
      <c r="E34" s="41">
        <f>SUM(E12:E33)</f>
        <v>29199</v>
      </c>
      <c r="F34" s="41">
        <f>SUM(F12:F33)</f>
        <v>253618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3" ht="24.75" customHeight="1">
      <c r="B37" s="28"/>
      <c r="C37" s="28"/>
    </row>
  </sheetData>
  <sheetProtection/>
  <mergeCells count="10">
    <mergeCell ref="E2:F2"/>
    <mergeCell ref="E1:F1"/>
    <mergeCell ref="B8:B10"/>
    <mergeCell ref="C8:C10"/>
    <mergeCell ref="B4:F4"/>
    <mergeCell ref="E9:E10"/>
    <mergeCell ref="F9:F10"/>
    <mergeCell ref="D6:F6"/>
    <mergeCell ref="D8:D10"/>
    <mergeCell ref="E8:F8"/>
  </mergeCells>
  <printOptions/>
  <pageMargins left="0.3937007874015748" right="0.3937007874015748" top="0.5905511811023623" bottom="0.2755905511811024" header="0.3937007874015748" footer="0.31496062992125984"/>
  <pageSetup blackAndWhite="1" firstPageNumber="432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7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5.625" style="1" customWidth="1"/>
    <col min="3" max="3" width="52.25390625" style="1" customWidth="1"/>
    <col min="4" max="4" width="26.00390625" style="1" customWidth="1"/>
    <col min="5" max="5" width="16.25390625" style="1" hidden="1" customWidth="1"/>
    <col min="6" max="6" width="18.125" style="1" hidden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230" t="s">
        <v>123</v>
      </c>
      <c r="E1" s="230"/>
      <c r="F1" s="230"/>
    </row>
    <row r="2" spans="2:6" ht="18.75" customHeight="1">
      <c r="B2" s="7"/>
      <c r="C2" s="6"/>
      <c r="D2" s="230" t="s">
        <v>193</v>
      </c>
      <c r="E2" s="230"/>
      <c r="F2" s="230"/>
    </row>
    <row r="3" spans="2:5" ht="13.5" customHeight="1">
      <c r="B3" s="7"/>
      <c r="C3" s="7"/>
      <c r="D3" s="29"/>
      <c r="E3" s="90"/>
    </row>
    <row r="4" spans="2:15" ht="78" customHeight="1">
      <c r="B4" s="239" t="s">
        <v>147</v>
      </c>
      <c r="C4" s="239"/>
      <c r="D4" s="239"/>
      <c r="E4" s="239"/>
      <c r="F4" s="239"/>
      <c r="G4" s="4"/>
      <c r="H4" s="4"/>
      <c r="I4" s="4"/>
      <c r="J4" s="4"/>
      <c r="K4" s="4"/>
      <c r="L4" s="4"/>
      <c r="M4" s="239"/>
      <c r="N4" s="239"/>
      <c r="O4" s="239"/>
    </row>
    <row r="5" spans="2:4" ht="12.75" customHeight="1">
      <c r="B5" s="8"/>
      <c r="C5" s="8"/>
      <c r="D5" s="11"/>
    </row>
    <row r="6" spans="2:6" ht="16.5" customHeight="1" thickBot="1">
      <c r="B6" s="12"/>
      <c r="C6" s="13"/>
      <c r="D6" s="217" t="s">
        <v>31</v>
      </c>
      <c r="E6" s="302" t="s">
        <v>31</v>
      </c>
      <c r="F6" s="302"/>
    </row>
    <row r="7" spans="2:6" s="3" customFormat="1" ht="28.5" customHeight="1" thickBot="1">
      <c r="B7" s="303" t="s">
        <v>56</v>
      </c>
      <c r="C7" s="236" t="s">
        <v>196</v>
      </c>
      <c r="D7" s="304" t="s">
        <v>32</v>
      </c>
      <c r="E7" s="305" t="s">
        <v>63</v>
      </c>
      <c r="F7" s="305"/>
    </row>
    <row r="8" spans="2:6" ht="3.75" customHeight="1" thickBot="1">
      <c r="B8" s="303"/>
      <c r="C8" s="237"/>
      <c r="D8" s="304"/>
      <c r="E8" s="298" t="s">
        <v>77</v>
      </c>
      <c r="F8" s="300" t="s">
        <v>61</v>
      </c>
    </row>
    <row r="9" spans="2:6" ht="26.25" customHeight="1" thickBot="1">
      <c r="B9" s="303"/>
      <c r="C9" s="237"/>
      <c r="D9" s="304"/>
      <c r="E9" s="299"/>
      <c r="F9" s="301"/>
    </row>
    <row r="10" spans="2:6" ht="22.5" customHeight="1" thickBot="1"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2:6" ht="20.25" hidden="1">
      <c r="B11" s="67" t="s">
        <v>33</v>
      </c>
      <c r="C11" s="216" t="s">
        <v>113</v>
      </c>
      <c r="D11" s="215"/>
      <c r="E11" s="214">
        <v>4830</v>
      </c>
      <c r="F11" s="214"/>
    </row>
    <row r="12" spans="2:6" ht="21.75" customHeight="1" hidden="1">
      <c r="B12" s="16" t="s">
        <v>34</v>
      </c>
      <c r="C12" s="81" t="s">
        <v>10</v>
      </c>
      <c r="D12" s="213"/>
      <c r="E12" s="193">
        <v>6038</v>
      </c>
      <c r="F12" s="193"/>
    </row>
    <row r="13" spans="2:6" ht="21.75" customHeight="1" hidden="1">
      <c r="B13" s="16" t="s">
        <v>36</v>
      </c>
      <c r="C13" s="81" t="s">
        <v>11</v>
      </c>
      <c r="D13" s="213"/>
      <c r="E13" s="193"/>
      <c r="F13" s="193"/>
    </row>
    <row r="14" spans="2:6" ht="21.75" customHeight="1" hidden="1">
      <c r="B14" s="16" t="s">
        <v>35</v>
      </c>
      <c r="C14" s="81" t="s">
        <v>116</v>
      </c>
      <c r="D14" s="213"/>
      <c r="E14" s="193">
        <v>13282</v>
      </c>
      <c r="F14" s="193"/>
    </row>
    <row r="15" spans="2:6" ht="21.75" customHeight="1" hidden="1">
      <c r="B15" s="16" t="s">
        <v>37</v>
      </c>
      <c r="C15" s="81" t="s">
        <v>12</v>
      </c>
      <c r="D15" s="213"/>
      <c r="E15" s="193">
        <v>7245</v>
      </c>
      <c r="F15" s="193"/>
    </row>
    <row r="16" spans="2:6" ht="21.75" customHeight="1" hidden="1">
      <c r="B16" s="16" t="s">
        <v>38</v>
      </c>
      <c r="C16" s="81" t="s">
        <v>13</v>
      </c>
      <c r="D16" s="213"/>
      <c r="E16" s="193">
        <v>2415</v>
      </c>
      <c r="F16" s="193"/>
    </row>
    <row r="17" spans="2:6" ht="21.75" customHeight="1" hidden="1">
      <c r="B17" s="16" t="s">
        <v>39</v>
      </c>
      <c r="C17" s="81" t="s">
        <v>14</v>
      </c>
      <c r="D17" s="213"/>
      <c r="E17" s="193"/>
      <c r="F17" s="193"/>
    </row>
    <row r="18" spans="2:6" ht="21.75" customHeight="1" hidden="1">
      <c r="B18" s="16" t="s">
        <v>40</v>
      </c>
      <c r="C18" s="81" t="s">
        <v>15</v>
      </c>
      <c r="D18" s="213"/>
      <c r="E18" s="193">
        <v>3623</v>
      </c>
      <c r="F18" s="193"/>
    </row>
    <row r="19" spans="2:6" ht="21.75" customHeight="1" hidden="1">
      <c r="B19" s="16" t="s">
        <v>41</v>
      </c>
      <c r="C19" s="81" t="s">
        <v>16</v>
      </c>
      <c r="D19" s="213"/>
      <c r="E19" s="193">
        <v>14489</v>
      </c>
      <c r="F19" s="193"/>
    </row>
    <row r="20" spans="2:6" ht="21.75" customHeight="1" hidden="1">
      <c r="B20" s="16" t="s">
        <v>42</v>
      </c>
      <c r="C20" s="81" t="s">
        <v>17</v>
      </c>
      <c r="D20" s="213"/>
      <c r="E20" s="193">
        <v>2415</v>
      </c>
      <c r="F20" s="193"/>
    </row>
    <row r="21" spans="2:6" ht="21.75" customHeight="1" hidden="1">
      <c r="B21" s="16" t="s">
        <v>43</v>
      </c>
      <c r="C21" s="81" t="s">
        <v>18</v>
      </c>
      <c r="D21" s="213"/>
      <c r="E21" s="193">
        <v>13282</v>
      </c>
      <c r="F21" s="193"/>
    </row>
    <row r="22" spans="2:6" ht="21.75" customHeight="1" hidden="1">
      <c r="B22" s="16" t="s">
        <v>44</v>
      </c>
      <c r="C22" s="81" t="s">
        <v>19</v>
      </c>
      <c r="D22" s="213"/>
      <c r="E22" s="193">
        <v>6038</v>
      </c>
      <c r="F22" s="193"/>
    </row>
    <row r="23" spans="2:6" ht="21.75" customHeight="1" hidden="1">
      <c r="B23" s="16" t="s">
        <v>45</v>
      </c>
      <c r="C23" s="81" t="s">
        <v>20</v>
      </c>
      <c r="D23" s="213"/>
      <c r="E23" s="193">
        <v>9660</v>
      </c>
      <c r="F23" s="193"/>
    </row>
    <row r="24" spans="2:6" ht="21.75" customHeight="1" hidden="1">
      <c r="B24" s="16" t="s">
        <v>46</v>
      </c>
      <c r="C24" s="81" t="s">
        <v>21</v>
      </c>
      <c r="D24" s="213"/>
      <c r="E24" s="193">
        <v>12075</v>
      </c>
      <c r="F24" s="193"/>
    </row>
    <row r="25" spans="2:6" ht="21.75" customHeight="1" hidden="1">
      <c r="B25" s="16" t="s">
        <v>47</v>
      </c>
      <c r="C25" s="81" t="s">
        <v>22</v>
      </c>
      <c r="D25" s="213"/>
      <c r="E25" s="193">
        <v>6038</v>
      </c>
      <c r="F25" s="193"/>
    </row>
    <row r="26" spans="2:6" ht="21.75" customHeight="1" hidden="1">
      <c r="B26" s="16" t="s">
        <v>48</v>
      </c>
      <c r="C26" s="81" t="s">
        <v>23</v>
      </c>
      <c r="D26" s="213"/>
      <c r="E26" s="193">
        <v>6038</v>
      </c>
      <c r="F26" s="193"/>
    </row>
    <row r="27" spans="2:6" ht="21.75" customHeight="1" hidden="1">
      <c r="B27" s="16" t="s">
        <v>49</v>
      </c>
      <c r="C27" s="81" t="s">
        <v>24</v>
      </c>
      <c r="D27" s="213"/>
      <c r="E27" s="193">
        <v>3623</v>
      </c>
      <c r="F27" s="193"/>
    </row>
    <row r="28" spans="2:6" ht="21.75" customHeight="1" hidden="1">
      <c r="B28" s="16" t="s">
        <v>50</v>
      </c>
      <c r="C28" s="81" t="s">
        <v>115</v>
      </c>
      <c r="D28" s="213"/>
      <c r="E28" s="193">
        <v>12075</v>
      </c>
      <c r="F28" s="193"/>
    </row>
    <row r="29" spans="2:6" ht="21.75" customHeight="1" hidden="1">
      <c r="B29" s="16" t="s">
        <v>51</v>
      </c>
      <c r="C29" s="81" t="s">
        <v>26</v>
      </c>
      <c r="D29" s="213"/>
      <c r="E29" s="193">
        <v>4830</v>
      </c>
      <c r="F29" s="193"/>
    </row>
    <row r="30" spans="2:6" ht="31.5" customHeight="1">
      <c r="B30" s="16" t="s">
        <v>33</v>
      </c>
      <c r="C30" s="81" t="s">
        <v>117</v>
      </c>
      <c r="D30" s="213">
        <v>11213</v>
      </c>
      <c r="E30" s="193">
        <v>9660</v>
      </c>
      <c r="F30" s="193"/>
    </row>
    <row r="31" spans="2:6" ht="21.75" customHeight="1" hidden="1">
      <c r="B31" s="16" t="s">
        <v>53</v>
      </c>
      <c r="C31" s="81" t="s">
        <v>118</v>
      </c>
      <c r="D31" s="213"/>
      <c r="E31" s="193">
        <v>4830</v>
      </c>
      <c r="F31" s="193"/>
    </row>
    <row r="32" spans="2:6" ht="21.75" customHeight="1" thickBot="1">
      <c r="B32" s="18" t="s">
        <v>34</v>
      </c>
      <c r="C32" s="212" t="s">
        <v>58</v>
      </c>
      <c r="D32" s="211">
        <v>1917</v>
      </c>
      <c r="E32" s="210">
        <v>14489</v>
      </c>
      <c r="F32" s="210"/>
    </row>
    <row r="33" spans="2:6" ht="21.75" customHeight="1" thickBot="1">
      <c r="B33" s="19" t="s">
        <v>28</v>
      </c>
      <c r="C33" s="19"/>
      <c r="D33" s="209">
        <f>SUM(D11:D32)</f>
        <v>13130</v>
      </c>
      <c r="E33" s="209">
        <f>SUM(E11:E32)</f>
        <v>156975</v>
      </c>
      <c r="F33" s="208">
        <f>SUM(F11:F32)</f>
        <v>0</v>
      </c>
    </row>
    <row r="34" spans="2:4" ht="21.75" customHeight="1" hidden="1" thickBot="1">
      <c r="B34" s="64"/>
      <c r="C34" s="45" t="s">
        <v>29</v>
      </c>
      <c r="D34" s="36"/>
    </row>
    <row r="35" spans="2:4" ht="21.75" customHeight="1" hidden="1" thickBot="1">
      <c r="B35" s="65" t="s">
        <v>30</v>
      </c>
      <c r="C35" s="20"/>
      <c r="D35" s="37">
        <f>D33+D34</f>
        <v>13130</v>
      </c>
    </row>
    <row r="36" spans="2:4" ht="24.75" customHeight="1">
      <c r="B36" s="7"/>
      <c r="C36" s="7"/>
      <c r="D36" s="7"/>
    </row>
  </sheetData>
  <sheetProtection/>
  <mergeCells count="11">
    <mergeCell ref="E7:F7"/>
    <mergeCell ref="E8:E9"/>
    <mergeCell ref="F8:F9"/>
    <mergeCell ref="D1:F1"/>
    <mergeCell ref="D2:F2"/>
    <mergeCell ref="B4:F4"/>
    <mergeCell ref="M4:O4"/>
    <mergeCell ref="E6:F6"/>
    <mergeCell ref="B7:B9"/>
    <mergeCell ref="C7:C9"/>
    <mergeCell ref="D7:D9"/>
  </mergeCells>
  <printOptions/>
  <pageMargins left="0.9448818897637796" right="0.3937007874015748" top="0.984251968503937" bottom="0.2755905511811024" header="0.3937007874015748" footer="0.31496062992125984"/>
  <pageSetup blackAndWhite="1" firstPageNumber="433" useFirstPageNumber="1" horizontalDpi="600" verticalDpi="600" orientation="portrait" paperSize="9" scale="90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B16">
      <selection activeCell="I28" sqref="I28"/>
    </sheetView>
  </sheetViews>
  <sheetFormatPr defaultColWidth="8.875" defaultRowHeight="24.75" customHeight="1"/>
  <cols>
    <col min="1" max="1" width="1.625" style="1" customWidth="1"/>
    <col min="2" max="2" width="9.75390625" style="1" customWidth="1"/>
    <col min="3" max="3" width="48.375" style="1" customWidth="1"/>
    <col min="4" max="4" width="33.1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217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02" customHeight="1">
      <c r="B4" s="270" t="s">
        <v>148</v>
      </c>
      <c r="C4" s="270"/>
      <c r="D4" s="270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81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155">
        <v>1448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4773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1316</v>
      </c>
      <c r="E14" s="21"/>
      <c r="F14" s="21"/>
    </row>
    <row r="15" spans="2:6" ht="21.75" customHeight="1">
      <c r="B15" s="16" t="s">
        <v>35</v>
      </c>
      <c r="C15" s="10" t="s">
        <v>116</v>
      </c>
      <c r="D15" s="155">
        <v>1642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889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1105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1066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1442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1922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967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1364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691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1614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1368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1159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845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1605</v>
      </c>
      <c r="E28" s="21"/>
      <c r="F28" s="21"/>
    </row>
    <row r="29" spans="2:6" ht="21.75" customHeight="1">
      <c r="B29" s="16" t="s">
        <v>50</v>
      </c>
      <c r="C29" s="10" t="s">
        <v>115</v>
      </c>
      <c r="D29" s="155">
        <v>1850</v>
      </c>
      <c r="E29" s="21"/>
      <c r="F29" s="21"/>
    </row>
    <row r="30" spans="2:6" ht="21.75" customHeight="1" thickBot="1">
      <c r="B30" s="16" t="s">
        <v>51</v>
      </c>
      <c r="C30" s="10" t="s">
        <v>26</v>
      </c>
      <c r="D30" s="155">
        <v>1943</v>
      </c>
      <c r="E30" s="21"/>
      <c r="F30" s="21"/>
    </row>
    <row r="31" spans="2:6" ht="21.75" customHeight="1" hidden="1">
      <c r="B31" s="16" t="s">
        <v>52</v>
      </c>
      <c r="C31" s="10" t="s">
        <v>27</v>
      </c>
      <c r="D31" s="156">
        <v>0</v>
      </c>
      <c r="E31" s="21"/>
      <c r="F31" s="21"/>
    </row>
    <row r="32" spans="2:6" ht="21.75" customHeight="1" hidden="1">
      <c r="B32" s="17" t="s">
        <v>53</v>
      </c>
      <c r="C32" s="10" t="s">
        <v>57</v>
      </c>
      <c r="D32" s="157">
        <v>0</v>
      </c>
      <c r="E32" s="21"/>
      <c r="F32" s="21"/>
    </row>
    <row r="33" spans="2:6" ht="37.5" customHeight="1" hidden="1" thickBot="1">
      <c r="B33" s="18" t="s">
        <v>54</v>
      </c>
      <c r="C33" s="10" t="s">
        <v>58</v>
      </c>
      <c r="D33" s="158">
        <v>0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29009</v>
      </c>
      <c r="E34" s="21"/>
      <c r="F34" s="21"/>
    </row>
    <row r="35" spans="2:4" ht="21.75" customHeight="1" hidden="1" thickBot="1">
      <c r="B35" s="22"/>
      <c r="C35" s="48" t="s">
        <v>64</v>
      </c>
      <c r="D35" s="40">
        <v>2108</v>
      </c>
    </row>
    <row r="36" spans="2:4" ht="21.75" customHeight="1" hidden="1" thickBot="1">
      <c r="B36" s="46" t="s">
        <v>30</v>
      </c>
      <c r="C36" s="26"/>
      <c r="D36" s="47">
        <f>D34+D35</f>
        <v>31117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4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B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875" style="1" customWidth="1"/>
    <col min="4" max="4" width="36.62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218</v>
      </c>
      <c r="E1" s="21"/>
      <c r="F1" s="21"/>
    </row>
    <row r="2" spans="2:6" ht="21" customHeight="1">
      <c r="B2" s="7"/>
      <c r="C2" s="6"/>
      <c r="D2" s="176" t="s">
        <v>195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6" customHeight="1">
      <c r="B4" s="239" t="s">
        <v>183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155">
        <v>900</v>
      </c>
      <c r="E12" s="21"/>
      <c r="F12" s="21"/>
    </row>
    <row r="13" spans="2:6" ht="21.75" customHeight="1">
      <c r="B13" s="16" t="s">
        <v>34</v>
      </c>
      <c r="C13" s="10" t="s">
        <v>10</v>
      </c>
      <c r="D13" s="155">
        <v>1441</v>
      </c>
      <c r="E13" s="21"/>
      <c r="F13" s="21"/>
    </row>
    <row r="14" spans="2:6" ht="21.75" customHeight="1">
      <c r="B14" s="16" t="s">
        <v>36</v>
      </c>
      <c r="C14" s="10" t="s">
        <v>11</v>
      </c>
      <c r="D14" s="155">
        <v>351</v>
      </c>
      <c r="E14" s="21"/>
      <c r="F14" s="21"/>
    </row>
    <row r="15" spans="2:6" ht="21.75" customHeight="1">
      <c r="B15" s="16" t="s">
        <v>35</v>
      </c>
      <c r="C15" s="10" t="s">
        <v>116</v>
      </c>
      <c r="D15" s="155">
        <v>938</v>
      </c>
      <c r="E15" s="21"/>
      <c r="F15" s="21"/>
    </row>
    <row r="16" spans="2:6" ht="21.75" customHeight="1">
      <c r="B16" s="16" t="s">
        <v>37</v>
      </c>
      <c r="C16" s="10" t="s">
        <v>12</v>
      </c>
      <c r="D16" s="155">
        <v>275</v>
      </c>
      <c r="E16" s="21"/>
      <c r="F16" s="21"/>
    </row>
    <row r="17" spans="2:6" ht="21.75" customHeight="1">
      <c r="B17" s="16" t="s">
        <v>38</v>
      </c>
      <c r="C17" s="10" t="s">
        <v>13</v>
      </c>
      <c r="D17" s="155">
        <v>493</v>
      </c>
      <c r="E17" s="21"/>
      <c r="F17" s="21"/>
    </row>
    <row r="18" spans="2:6" ht="21.75" customHeight="1">
      <c r="B18" s="16" t="s">
        <v>39</v>
      </c>
      <c r="C18" s="10" t="s">
        <v>14</v>
      </c>
      <c r="D18" s="155">
        <v>407</v>
      </c>
      <c r="E18" s="21"/>
      <c r="F18" s="21"/>
    </row>
    <row r="19" spans="2:6" ht="21.75" customHeight="1">
      <c r="B19" s="16" t="s">
        <v>40</v>
      </c>
      <c r="C19" s="10" t="s">
        <v>15</v>
      </c>
      <c r="D19" s="155">
        <v>351</v>
      </c>
      <c r="E19" s="21"/>
      <c r="F19" s="21"/>
    </row>
    <row r="20" spans="2:6" ht="21.75" customHeight="1">
      <c r="B20" s="16" t="s">
        <v>41</v>
      </c>
      <c r="C20" s="10" t="s">
        <v>16</v>
      </c>
      <c r="D20" s="155">
        <v>491</v>
      </c>
      <c r="E20" s="21"/>
      <c r="F20" s="21"/>
    </row>
    <row r="21" spans="2:6" ht="21.75" customHeight="1">
      <c r="B21" s="16" t="s">
        <v>42</v>
      </c>
      <c r="C21" s="10" t="s">
        <v>17</v>
      </c>
      <c r="D21" s="155">
        <v>201</v>
      </c>
      <c r="E21" s="21"/>
      <c r="F21" s="21"/>
    </row>
    <row r="22" spans="2:6" ht="21.75" customHeight="1">
      <c r="B22" s="16" t="s">
        <v>43</v>
      </c>
      <c r="C22" s="10" t="s">
        <v>18</v>
      </c>
      <c r="D22" s="155">
        <v>558</v>
      </c>
      <c r="E22" s="21"/>
      <c r="F22" s="21"/>
    </row>
    <row r="23" spans="2:6" ht="21.75" customHeight="1">
      <c r="B23" s="16" t="s">
        <v>44</v>
      </c>
      <c r="C23" s="10" t="s">
        <v>19</v>
      </c>
      <c r="D23" s="155">
        <v>254</v>
      </c>
      <c r="E23" s="21"/>
      <c r="F23" s="21"/>
    </row>
    <row r="24" spans="2:6" ht="21.75" customHeight="1">
      <c r="B24" s="16" t="s">
        <v>45</v>
      </c>
      <c r="C24" s="10" t="s">
        <v>20</v>
      </c>
      <c r="D24" s="155">
        <v>610</v>
      </c>
      <c r="E24" s="21"/>
      <c r="F24" s="21"/>
    </row>
    <row r="25" spans="2:6" ht="21.75" customHeight="1">
      <c r="B25" s="16" t="s">
        <v>46</v>
      </c>
      <c r="C25" s="10" t="s">
        <v>21</v>
      </c>
      <c r="D25" s="155">
        <v>375</v>
      </c>
      <c r="E25" s="21"/>
      <c r="F25" s="21"/>
    </row>
    <row r="26" spans="2:6" ht="21.75" customHeight="1">
      <c r="B26" s="16" t="s">
        <v>47</v>
      </c>
      <c r="C26" s="10" t="s">
        <v>22</v>
      </c>
      <c r="D26" s="155">
        <v>520</v>
      </c>
      <c r="E26" s="21"/>
      <c r="F26" s="21"/>
    </row>
    <row r="27" spans="2:6" ht="21.75" customHeight="1">
      <c r="B27" s="16" t="s">
        <v>48</v>
      </c>
      <c r="C27" s="10" t="s">
        <v>23</v>
      </c>
      <c r="D27" s="155">
        <v>369</v>
      </c>
      <c r="E27" s="21"/>
      <c r="F27" s="21"/>
    </row>
    <row r="28" spans="2:6" ht="21.75" customHeight="1">
      <c r="B28" s="16" t="s">
        <v>49</v>
      </c>
      <c r="C28" s="10" t="s">
        <v>24</v>
      </c>
      <c r="D28" s="155">
        <v>495</v>
      </c>
      <c r="E28" s="21"/>
      <c r="F28" s="21"/>
    </row>
    <row r="29" spans="2:6" ht="21.75" customHeight="1">
      <c r="B29" s="16" t="s">
        <v>50</v>
      </c>
      <c r="C29" s="10" t="s">
        <v>115</v>
      </c>
      <c r="D29" s="155">
        <v>1163</v>
      </c>
      <c r="E29" s="21"/>
      <c r="F29" s="21"/>
    </row>
    <row r="30" spans="2:6" ht="21.75" customHeight="1">
      <c r="B30" s="16" t="s">
        <v>51</v>
      </c>
      <c r="C30" s="10" t="s">
        <v>26</v>
      </c>
      <c r="D30" s="155">
        <v>819</v>
      </c>
      <c r="E30" s="21"/>
      <c r="F30" s="21"/>
    </row>
    <row r="31" spans="2:6" ht="21.75" customHeight="1">
      <c r="B31" s="16" t="s">
        <v>52</v>
      </c>
      <c r="C31" s="10" t="s">
        <v>117</v>
      </c>
      <c r="D31" s="155">
        <v>4828</v>
      </c>
      <c r="E31" s="21"/>
      <c r="F31" s="21"/>
    </row>
    <row r="32" spans="2:6" ht="21.75" customHeight="1">
      <c r="B32" s="17" t="s">
        <v>53</v>
      </c>
      <c r="C32" s="10" t="s">
        <v>118</v>
      </c>
      <c r="D32" s="155">
        <v>1533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155">
        <v>3793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21165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21165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5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375" style="1" customWidth="1"/>
    <col min="3" max="3" width="53.125" style="1" customWidth="1"/>
    <col min="4" max="4" width="27.875" style="1" customWidth="1"/>
    <col min="5" max="16384" width="8.875" style="1" customWidth="1"/>
  </cols>
  <sheetData>
    <row r="1" spans="2:4" ht="18.75" customHeight="1">
      <c r="B1" s="7"/>
      <c r="C1" s="6"/>
      <c r="D1" s="176" t="s">
        <v>184</v>
      </c>
    </row>
    <row r="2" spans="2:4" ht="18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8" ht="87" customHeight="1">
      <c r="B4" s="239" t="s">
        <v>179</v>
      </c>
      <c r="C4" s="239"/>
      <c r="D4" s="239"/>
      <c r="E4" s="145"/>
      <c r="F4" s="4"/>
      <c r="G4" s="4"/>
      <c r="H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55">
        <v>723</v>
      </c>
    </row>
    <row r="13" spans="2:4" ht="21.75" customHeight="1">
      <c r="B13" s="16" t="s">
        <v>34</v>
      </c>
      <c r="C13" s="10" t="s">
        <v>10</v>
      </c>
      <c r="D13" s="155">
        <v>569</v>
      </c>
    </row>
    <row r="14" spans="2:4" ht="21.75" customHeight="1">
      <c r="B14" s="16" t="s">
        <v>36</v>
      </c>
      <c r="C14" s="10" t="s">
        <v>11</v>
      </c>
      <c r="D14" s="155">
        <v>82</v>
      </c>
    </row>
    <row r="15" spans="2:4" ht="21.75" customHeight="1">
      <c r="B15" s="16" t="s">
        <v>35</v>
      </c>
      <c r="C15" s="10" t="s">
        <v>116</v>
      </c>
      <c r="D15" s="155">
        <v>956</v>
      </c>
    </row>
    <row r="16" spans="2:4" ht="21.75" customHeight="1">
      <c r="B16" s="16" t="s">
        <v>37</v>
      </c>
      <c r="C16" s="10" t="s">
        <v>12</v>
      </c>
      <c r="D16" s="155">
        <v>86</v>
      </c>
    </row>
    <row r="17" spans="2:4" ht="21.75" customHeight="1">
      <c r="B17" s="16" t="s">
        <v>38</v>
      </c>
      <c r="C17" s="10" t="s">
        <v>13</v>
      </c>
      <c r="D17" s="155">
        <v>280</v>
      </c>
    </row>
    <row r="18" spans="2:4" ht="21.75" customHeight="1">
      <c r="B18" s="16" t="s">
        <v>39</v>
      </c>
      <c r="C18" s="10" t="s">
        <v>14</v>
      </c>
      <c r="D18" s="155">
        <v>382</v>
      </c>
    </row>
    <row r="19" spans="2:4" ht="21.75" customHeight="1">
      <c r="B19" s="16" t="s">
        <v>40</v>
      </c>
      <c r="C19" s="10" t="s">
        <v>15</v>
      </c>
      <c r="D19" s="155">
        <v>360</v>
      </c>
    </row>
    <row r="20" spans="2:4" ht="21.75" customHeight="1">
      <c r="B20" s="16" t="s">
        <v>41</v>
      </c>
      <c r="C20" s="10" t="s">
        <v>16</v>
      </c>
      <c r="D20" s="155">
        <v>365</v>
      </c>
    </row>
    <row r="21" spans="2:4" ht="21.75" customHeight="1">
      <c r="B21" s="16" t="s">
        <v>42</v>
      </c>
      <c r="C21" s="10" t="s">
        <v>17</v>
      </c>
      <c r="D21" s="155">
        <v>192</v>
      </c>
    </row>
    <row r="22" spans="2:4" ht="21.75" customHeight="1">
      <c r="B22" s="16" t="s">
        <v>43</v>
      </c>
      <c r="C22" s="10" t="s">
        <v>18</v>
      </c>
      <c r="D22" s="155">
        <v>528</v>
      </c>
    </row>
    <row r="23" spans="2:4" ht="21.75" customHeight="1">
      <c r="B23" s="16" t="s">
        <v>44</v>
      </c>
      <c r="C23" s="10" t="s">
        <v>19</v>
      </c>
      <c r="D23" s="155">
        <v>57</v>
      </c>
    </row>
    <row r="24" spans="2:4" ht="21.75" customHeight="1">
      <c r="B24" s="16" t="s">
        <v>45</v>
      </c>
      <c r="C24" s="10" t="s">
        <v>20</v>
      </c>
      <c r="D24" s="155">
        <v>452</v>
      </c>
    </row>
    <row r="25" spans="2:4" ht="21.75" customHeight="1">
      <c r="B25" s="16" t="s">
        <v>46</v>
      </c>
      <c r="C25" s="10" t="s">
        <v>21</v>
      </c>
      <c r="D25" s="155">
        <v>358</v>
      </c>
    </row>
    <row r="26" spans="2:4" ht="21.75" customHeight="1">
      <c r="B26" s="16" t="s">
        <v>47</v>
      </c>
      <c r="C26" s="10" t="s">
        <v>22</v>
      </c>
      <c r="D26" s="155">
        <v>545</v>
      </c>
    </row>
    <row r="27" spans="2:4" ht="21.75" customHeight="1">
      <c r="B27" s="16" t="s">
        <v>48</v>
      </c>
      <c r="C27" s="10" t="s">
        <v>23</v>
      </c>
      <c r="D27" s="155">
        <v>716</v>
      </c>
    </row>
    <row r="28" spans="2:4" ht="21.75" customHeight="1">
      <c r="B28" s="16" t="s">
        <v>49</v>
      </c>
      <c r="C28" s="10" t="s">
        <v>24</v>
      </c>
      <c r="D28" s="155">
        <v>397</v>
      </c>
    </row>
    <row r="29" spans="2:4" ht="21.75" customHeight="1">
      <c r="B29" s="16" t="s">
        <v>50</v>
      </c>
      <c r="C29" s="10" t="s">
        <v>115</v>
      </c>
      <c r="D29" s="155">
        <v>473</v>
      </c>
    </row>
    <row r="30" spans="2:4" ht="21.75" customHeight="1">
      <c r="B30" s="16" t="s">
        <v>51</v>
      </c>
      <c r="C30" s="10" t="s">
        <v>26</v>
      </c>
      <c r="D30" s="155">
        <v>356</v>
      </c>
    </row>
    <row r="31" spans="2:4" ht="21.75" customHeight="1">
      <c r="B31" s="16" t="s">
        <v>52</v>
      </c>
      <c r="C31" s="10" t="s">
        <v>117</v>
      </c>
      <c r="D31" s="155">
        <v>1529</v>
      </c>
    </row>
    <row r="32" spans="2:4" ht="21.75" customHeight="1">
      <c r="B32" s="17" t="s">
        <v>53</v>
      </c>
      <c r="C32" s="10" t="s">
        <v>118</v>
      </c>
      <c r="D32" s="155">
        <v>719</v>
      </c>
    </row>
    <row r="33" spans="2:4" ht="21.75" customHeight="1" thickBot="1">
      <c r="B33" s="18" t="s">
        <v>54</v>
      </c>
      <c r="C33" s="10" t="s">
        <v>58</v>
      </c>
      <c r="D33" s="155">
        <v>621</v>
      </c>
    </row>
    <row r="34" spans="2:4" ht="21.75" customHeight="1" thickBot="1">
      <c r="B34" s="19" t="s">
        <v>28</v>
      </c>
      <c r="C34" s="20"/>
      <c r="D34" s="41">
        <f>SUM(D12:D33)</f>
        <v>10746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10746</v>
      </c>
    </row>
    <row r="37" spans="2:4" ht="24.75" customHeight="1">
      <c r="B37" s="28"/>
      <c r="C37" s="28"/>
      <c r="D37" s="28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0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52.875" style="1" customWidth="1"/>
    <col min="4" max="4" width="24.875" style="1" hidden="1" customWidth="1"/>
    <col min="5" max="5" width="22.75390625" style="1" hidden="1" customWidth="1"/>
    <col min="6" max="6" width="29.25390625" style="1" customWidth="1"/>
    <col min="7" max="7" width="9.75390625" style="1" customWidth="1"/>
    <col min="8" max="8" width="11.625" style="1" customWidth="1"/>
    <col min="9" max="16384" width="8.875" style="1" customWidth="1"/>
  </cols>
  <sheetData>
    <row r="1" spans="2:6" ht="18.75" customHeight="1">
      <c r="B1" s="7"/>
      <c r="C1" s="6"/>
      <c r="D1" s="231" t="s">
        <v>98</v>
      </c>
      <c r="E1" s="242"/>
      <c r="F1" s="242"/>
    </row>
    <row r="2" spans="2:6" ht="18.75" customHeight="1">
      <c r="B2" s="7"/>
      <c r="C2" s="6"/>
      <c r="D2" s="231" t="s">
        <v>193</v>
      </c>
      <c r="E2" s="242"/>
      <c r="F2" s="242"/>
    </row>
    <row r="3" spans="2:5" ht="13.5" customHeight="1">
      <c r="B3" s="7"/>
      <c r="C3" s="7"/>
      <c r="D3" s="29"/>
      <c r="E3" s="90"/>
    </row>
    <row r="4" spans="2:13" ht="94.5" customHeight="1">
      <c r="B4" s="239" t="s">
        <v>167</v>
      </c>
      <c r="C4" s="239"/>
      <c r="D4" s="239"/>
      <c r="E4" s="241"/>
      <c r="F4" s="241"/>
      <c r="G4" s="4"/>
      <c r="H4" s="4"/>
      <c r="I4" s="4"/>
      <c r="J4" s="4"/>
      <c r="K4" s="4"/>
      <c r="L4" s="4"/>
      <c r="M4" s="4"/>
    </row>
    <row r="5" spans="2:4" ht="12.75" customHeight="1">
      <c r="B5" s="8"/>
      <c r="C5" s="8"/>
      <c r="D5" s="11"/>
    </row>
    <row r="6" spans="2:6" ht="16.5" customHeight="1">
      <c r="B6" s="12"/>
      <c r="C6" s="13"/>
      <c r="D6" s="243" t="s">
        <v>31</v>
      </c>
      <c r="E6" s="242"/>
      <c r="F6" s="242"/>
    </row>
    <row r="7" spans="2:4" ht="7.5" customHeight="1" thickBot="1">
      <c r="B7" s="12"/>
      <c r="C7" s="14"/>
      <c r="D7" s="11"/>
    </row>
    <row r="8" spans="2:6" s="3" customFormat="1" ht="33" customHeight="1">
      <c r="B8" s="233" t="s">
        <v>56</v>
      </c>
      <c r="C8" s="236" t="s">
        <v>60</v>
      </c>
      <c r="D8" s="236" t="s">
        <v>32</v>
      </c>
      <c r="E8" s="240" t="s">
        <v>111</v>
      </c>
      <c r="F8" s="236" t="s">
        <v>32</v>
      </c>
    </row>
    <row r="9" spans="2:6" ht="25.5" customHeight="1">
      <c r="B9" s="234"/>
      <c r="C9" s="237"/>
      <c r="D9" s="237"/>
      <c r="E9" s="237"/>
      <c r="F9" s="237"/>
    </row>
    <row r="10" spans="2:6" ht="24.75" customHeight="1" thickBot="1">
      <c r="B10" s="234"/>
      <c r="C10" s="237"/>
      <c r="D10" s="238"/>
      <c r="E10" s="238"/>
      <c r="F10" s="238"/>
    </row>
    <row r="11" spans="2:6" ht="24.75" customHeight="1" thickBot="1">
      <c r="B11" s="5">
        <v>1</v>
      </c>
      <c r="C11" s="5">
        <v>2</v>
      </c>
      <c r="D11" s="5">
        <v>3</v>
      </c>
      <c r="E11" s="5"/>
      <c r="F11" s="5">
        <v>3</v>
      </c>
    </row>
    <row r="12" spans="2:6" ht="20.25">
      <c r="B12" s="15" t="s">
        <v>33</v>
      </c>
      <c r="C12" s="9" t="s">
        <v>113</v>
      </c>
      <c r="D12" s="40"/>
      <c r="E12" s="40"/>
      <c r="F12" s="40">
        <v>406</v>
      </c>
    </row>
    <row r="13" spans="2:6" ht="21.75" customHeight="1">
      <c r="B13" s="16" t="s">
        <v>34</v>
      </c>
      <c r="C13" s="10" t="s">
        <v>10</v>
      </c>
      <c r="D13" s="40"/>
      <c r="E13" s="40"/>
      <c r="F13" s="40">
        <v>914</v>
      </c>
    </row>
    <row r="14" spans="2:6" ht="21.75" customHeight="1">
      <c r="B14" s="16" t="s">
        <v>36</v>
      </c>
      <c r="C14" s="10" t="s">
        <v>11</v>
      </c>
      <c r="D14" s="40"/>
      <c r="E14" s="40"/>
      <c r="F14" s="40">
        <v>203</v>
      </c>
    </row>
    <row r="15" spans="2:6" ht="21.75" customHeight="1">
      <c r="B15" s="16" t="s">
        <v>35</v>
      </c>
      <c r="C15" s="10" t="s">
        <v>114</v>
      </c>
      <c r="D15" s="40"/>
      <c r="E15" s="40"/>
      <c r="F15" s="40">
        <v>183</v>
      </c>
    </row>
    <row r="16" spans="2:6" ht="21.75" customHeight="1">
      <c r="B16" s="16" t="s">
        <v>37</v>
      </c>
      <c r="C16" s="10" t="s">
        <v>12</v>
      </c>
      <c r="D16" s="40"/>
      <c r="E16" s="40"/>
      <c r="F16" s="40">
        <v>71</v>
      </c>
    </row>
    <row r="17" spans="2:6" ht="21.75" customHeight="1">
      <c r="B17" s="16" t="s">
        <v>38</v>
      </c>
      <c r="C17" s="10" t="s">
        <v>13</v>
      </c>
      <c r="D17" s="40"/>
      <c r="E17" s="40"/>
      <c r="F17" s="40">
        <v>81</v>
      </c>
    </row>
    <row r="18" spans="2:6" ht="21.75" customHeight="1">
      <c r="B18" s="16" t="s">
        <v>39</v>
      </c>
      <c r="C18" s="10" t="s">
        <v>14</v>
      </c>
      <c r="D18" s="40"/>
      <c r="E18" s="40"/>
      <c r="F18" s="40">
        <v>203</v>
      </c>
    </row>
    <row r="19" spans="2:6" ht="21.75" customHeight="1">
      <c r="B19" s="16" t="s">
        <v>40</v>
      </c>
      <c r="C19" s="10" t="s">
        <v>15</v>
      </c>
      <c r="D19" s="40"/>
      <c r="E19" s="40"/>
      <c r="F19" s="40">
        <v>152</v>
      </c>
    </row>
    <row r="20" spans="2:6" ht="21.75" customHeight="1">
      <c r="B20" s="16" t="s">
        <v>41</v>
      </c>
      <c r="C20" s="10" t="s">
        <v>16</v>
      </c>
      <c r="D20" s="40"/>
      <c r="E20" s="40"/>
      <c r="F20" s="40">
        <v>305</v>
      </c>
    </row>
    <row r="21" spans="2:6" ht="21.75" customHeight="1">
      <c r="B21" s="16" t="s">
        <v>42</v>
      </c>
      <c r="C21" s="10" t="s">
        <v>17</v>
      </c>
      <c r="D21" s="40"/>
      <c r="E21" s="40"/>
      <c r="F21" s="40">
        <v>102</v>
      </c>
    </row>
    <row r="22" spans="2:6" ht="21.75" customHeight="1">
      <c r="B22" s="16" t="s">
        <v>43</v>
      </c>
      <c r="C22" s="10" t="s">
        <v>18</v>
      </c>
      <c r="D22" s="40"/>
      <c r="E22" s="40"/>
      <c r="F22" s="40">
        <v>61</v>
      </c>
    </row>
    <row r="23" spans="2:6" ht="21.75" customHeight="1">
      <c r="B23" s="16" t="s">
        <v>44</v>
      </c>
      <c r="C23" s="10" t="s">
        <v>19</v>
      </c>
      <c r="D23" s="40"/>
      <c r="E23" s="40"/>
      <c r="F23" s="40">
        <v>61</v>
      </c>
    </row>
    <row r="24" spans="2:6" ht="21.75" customHeight="1">
      <c r="B24" s="16" t="s">
        <v>45</v>
      </c>
      <c r="C24" s="10" t="s">
        <v>20</v>
      </c>
      <c r="D24" s="40"/>
      <c r="E24" s="40"/>
      <c r="F24" s="40">
        <v>203</v>
      </c>
    </row>
    <row r="25" spans="2:6" ht="21.75" customHeight="1">
      <c r="B25" s="16" t="s">
        <v>46</v>
      </c>
      <c r="C25" s="10" t="s">
        <v>21</v>
      </c>
      <c r="D25" s="40"/>
      <c r="E25" s="40"/>
      <c r="F25" s="40">
        <v>152</v>
      </c>
    </row>
    <row r="26" spans="2:6" ht="21.75" customHeight="1">
      <c r="B26" s="16" t="s">
        <v>47</v>
      </c>
      <c r="C26" s="10" t="s">
        <v>22</v>
      </c>
      <c r="D26" s="40"/>
      <c r="E26" s="40"/>
      <c r="F26" s="40">
        <v>254</v>
      </c>
    </row>
    <row r="27" spans="2:6" ht="21.75" customHeight="1">
      <c r="B27" s="16" t="s">
        <v>48</v>
      </c>
      <c r="C27" s="10" t="s">
        <v>23</v>
      </c>
      <c r="D27" s="40"/>
      <c r="E27" s="40"/>
      <c r="F27" s="40">
        <v>152</v>
      </c>
    </row>
    <row r="28" spans="2:6" ht="21.75" customHeight="1">
      <c r="B28" s="16" t="s">
        <v>49</v>
      </c>
      <c r="C28" s="10" t="s">
        <v>24</v>
      </c>
      <c r="D28" s="40"/>
      <c r="E28" s="40"/>
      <c r="F28" s="40">
        <v>102</v>
      </c>
    </row>
    <row r="29" spans="2:6" ht="21.75" customHeight="1">
      <c r="B29" s="16" t="s">
        <v>50</v>
      </c>
      <c r="C29" s="10" t="s">
        <v>115</v>
      </c>
      <c r="D29" s="40"/>
      <c r="E29" s="40"/>
      <c r="F29" s="40">
        <v>203</v>
      </c>
    </row>
    <row r="30" spans="2:6" ht="21.75" customHeight="1">
      <c r="B30" s="16" t="s">
        <v>51</v>
      </c>
      <c r="C30" s="10" t="s">
        <v>26</v>
      </c>
      <c r="D30" s="40"/>
      <c r="E30" s="40"/>
      <c r="F30" s="40">
        <v>355</v>
      </c>
    </row>
    <row r="31" spans="2:6" ht="21.75" customHeight="1">
      <c r="B31" s="16" t="s">
        <v>52</v>
      </c>
      <c r="C31" s="10" t="s">
        <v>117</v>
      </c>
      <c r="D31" s="40">
        <v>112440</v>
      </c>
      <c r="E31" s="40">
        <f>-23110</f>
        <v>-23110</v>
      </c>
      <c r="F31" s="40">
        <v>2030</v>
      </c>
    </row>
    <row r="32" spans="2:6" ht="21.75" customHeight="1">
      <c r="B32" s="17" t="s">
        <v>53</v>
      </c>
      <c r="C32" s="10" t="s">
        <v>118</v>
      </c>
      <c r="D32" s="40">
        <v>178914</v>
      </c>
      <c r="E32" s="40"/>
      <c r="F32" s="40">
        <v>1117</v>
      </c>
    </row>
    <row r="33" spans="2:8" ht="22.5" customHeight="1" thickBot="1">
      <c r="B33" s="18" t="s">
        <v>54</v>
      </c>
      <c r="C33" s="10" t="s">
        <v>58</v>
      </c>
      <c r="D33" s="40">
        <v>330543</v>
      </c>
      <c r="E33" s="40"/>
      <c r="F33" s="40">
        <v>2840</v>
      </c>
      <c r="H33" s="1" t="s">
        <v>79</v>
      </c>
    </row>
    <row r="34" spans="2:6" ht="21.75" customHeight="1" thickBot="1">
      <c r="B34" s="19" t="s">
        <v>28</v>
      </c>
      <c r="C34" s="20"/>
      <c r="D34" s="41">
        <f>SUM(D12:D33)</f>
        <v>621897</v>
      </c>
      <c r="E34" s="41">
        <f>SUM(E12:E33)</f>
        <v>-23110</v>
      </c>
      <c r="F34" s="41">
        <f>SUM(F12:F33)</f>
        <v>10150</v>
      </c>
    </row>
    <row r="35" spans="2:4" ht="21.75" customHeight="1" hidden="1" thickBot="1">
      <c r="B35" s="64"/>
      <c r="C35" s="48" t="s">
        <v>29</v>
      </c>
      <c r="D35" s="36"/>
    </row>
    <row r="36" spans="2:4" ht="21.75" customHeight="1" hidden="1" thickBot="1">
      <c r="B36" s="65" t="s">
        <v>30</v>
      </c>
      <c r="C36" s="20"/>
      <c r="D36" s="37">
        <f>D34+D35</f>
        <v>621897</v>
      </c>
    </row>
    <row r="37" spans="2:4" ht="24.75" customHeight="1">
      <c r="B37" s="7"/>
      <c r="C37" s="7"/>
      <c r="D37" s="7"/>
    </row>
  </sheetData>
  <sheetProtection/>
  <mergeCells count="9">
    <mergeCell ref="E8:E10"/>
    <mergeCell ref="F8:F10"/>
    <mergeCell ref="D1:F1"/>
    <mergeCell ref="D2:F2"/>
    <mergeCell ref="B4:F4"/>
    <mergeCell ref="D6:F6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6" useFirstPageNumber="1" horizontalDpi="600" verticalDpi="600" orientation="portrait" paperSize="9" scale="95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875" style="1" customWidth="1"/>
    <col min="4" max="4" width="27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25.5" customHeight="1">
      <c r="B1" s="7"/>
      <c r="C1" s="7"/>
      <c r="D1" s="176" t="s">
        <v>99</v>
      </c>
      <c r="E1" s="21"/>
      <c r="F1" s="21"/>
    </row>
    <row r="2" spans="2:6" ht="19.5" customHeight="1">
      <c r="B2" s="7"/>
      <c r="C2" s="7"/>
      <c r="D2" s="176" t="s">
        <v>193</v>
      </c>
      <c r="E2" s="21"/>
      <c r="F2" s="21"/>
    </row>
    <row r="3" spans="2:6" ht="16.5" customHeight="1">
      <c r="B3" s="7"/>
      <c r="C3" s="7"/>
      <c r="D3" s="6"/>
      <c r="E3" s="21"/>
      <c r="F3" s="21"/>
    </row>
    <row r="4" spans="2:13" ht="94.5" customHeight="1">
      <c r="B4" s="239" t="s">
        <v>165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80" t="s">
        <v>113</v>
      </c>
      <c r="D12" s="82">
        <v>15583</v>
      </c>
      <c r="E12" s="21"/>
      <c r="F12" s="21"/>
    </row>
    <row r="13" spans="2:6" ht="21.75" customHeight="1">
      <c r="B13" s="16" t="s">
        <v>34</v>
      </c>
      <c r="C13" s="81" t="s">
        <v>10</v>
      </c>
      <c r="D13" s="164">
        <v>39039</v>
      </c>
      <c r="E13" s="21"/>
      <c r="F13" s="21"/>
    </row>
    <row r="14" spans="2:6" ht="21.75" customHeight="1">
      <c r="B14" s="16" t="s">
        <v>36</v>
      </c>
      <c r="C14" s="81" t="s">
        <v>11</v>
      </c>
      <c r="D14" s="164">
        <v>10857</v>
      </c>
      <c r="E14" s="21"/>
      <c r="F14" s="21"/>
    </row>
    <row r="15" spans="2:6" ht="21.75" customHeight="1">
      <c r="B15" s="16" t="s">
        <v>35</v>
      </c>
      <c r="C15" s="81" t="s">
        <v>116</v>
      </c>
      <c r="D15" s="164">
        <v>19729</v>
      </c>
      <c r="E15" s="21"/>
      <c r="F15" s="21"/>
    </row>
    <row r="16" spans="2:6" ht="21.75" customHeight="1">
      <c r="B16" s="16" t="s">
        <v>37</v>
      </c>
      <c r="C16" s="81" t="s">
        <v>12</v>
      </c>
      <c r="D16" s="164">
        <v>7940</v>
      </c>
      <c r="E16" s="21"/>
      <c r="F16" s="21"/>
    </row>
    <row r="17" spans="2:6" ht="21.75" customHeight="1">
      <c r="B17" s="16" t="s">
        <v>38</v>
      </c>
      <c r="C17" s="81" t="s">
        <v>13</v>
      </c>
      <c r="D17" s="164">
        <v>8479</v>
      </c>
      <c r="E17" s="21"/>
      <c r="F17" s="21"/>
    </row>
    <row r="18" spans="2:6" ht="21.75" customHeight="1">
      <c r="B18" s="16" t="s">
        <v>39</v>
      </c>
      <c r="C18" s="81" t="s">
        <v>14</v>
      </c>
      <c r="D18" s="164">
        <v>9308</v>
      </c>
      <c r="E18" s="21"/>
      <c r="F18" s="21"/>
    </row>
    <row r="19" spans="2:6" ht="21.75" customHeight="1">
      <c r="B19" s="16" t="s">
        <v>40</v>
      </c>
      <c r="C19" s="81" t="s">
        <v>15</v>
      </c>
      <c r="D19" s="164">
        <v>7731</v>
      </c>
      <c r="E19" s="21"/>
      <c r="F19" s="21"/>
    </row>
    <row r="20" spans="2:6" ht="21.75" customHeight="1">
      <c r="B20" s="16" t="s">
        <v>41</v>
      </c>
      <c r="C20" s="81" t="s">
        <v>16</v>
      </c>
      <c r="D20" s="164">
        <v>14580</v>
      </c>
      <c r="E20" s="21"/>
      <c r="F20" s="21"/>
    </row>
    <row r="21" spans="2:6" ht="21.75" customHeight="1">
      <c r="B21" s="16" t="s">
        <v>42</v>
      </c>
      <c r="C21" s="81" t="s">
        <v>17</v>
      </c>
      <c r="D21" s="164">
        <v>3803</v>
      </c>
      <c r="E21" s="21"/>
      <c r="F21" s="21"/>
    </row>
    <row r="22" spans="2:6" ht="21.75" customHeight="1">
      <c r="B22" s="16" t="s">
        <v>43</v>
      </c>
      <c r="C22" s="81" t="s">
        <v>18</v>
      </c>
      <c r="D22" s="164">
        <v>9846</v>
      </c>
      <c r="E22" s="21"/>
      <c r="F22" s="21"/>
    </row>
    <row r="23" spans="2:6" ht="21.75" customHeight="1">
      <c r="B23" s="16" t="s">
        <v>44</v>
      </c>
      <c r="C23" s="81" t="s">
        <v>19</v>
      </c>
      <c r="D23" s="164">
        <v>5887</v>
      </c>
      <c r="E23" s="21"/>
      <c r="F23" s="21"/>
    </row>
    <row r="24" spans="2:6" ht="21.75" customHeight="1">
      <c r="B24" s="16" t="s">
        <v>45</v>
      </c>
      <c r="C24" s="81" t="s">
        <v>20</v>
      </c>
      <c r="D24" s="164">
        <v>12866</v>
      </c>
      <c r="E24" s="21"/>
      <c r="F24" s="21"/>
    </row>
    <row r="25" spans="2:6" ht="21.75" customHeight="1">
      <c r="B25" s="16" t="s">
        <v>46</v>
      </c>
      <c r="C25" s="81" t="s">
        <v>21</v>
      </c>
      <c r="D25" s="164">
        <v>10746</v>
      </c>
      <c r="E25" s="21"/>
      <c r="F25" s="21"/>
    </row>
    <row r="26" spans="2:6" ht="21.75" customHeight="1">
      <c r="B26" s="16" t="s">
        <v>47</v>
      </c>
      <c r="C26" s="81" t="s">
        <v>22</v>
      </c>
      <c r="D26" s="164">
        <v>9392</v>
      </c>
      <c r="E26" s="21"/>
      <c r="F26" s="21"/>
    </row>
    <row r="27" spans="2:6" ht="21.75" customHeight="1">
      <c r="B27" s="16" t="s">
        <v>48</v>
      </c>
      <c r="C27" s="81" t="s">
        <v>23</v>
      </c>
      <c r="D27" s="164">
        <v>10856</v>
      </c>
      <c r="E27" s="21"/>
      <c r="F27" s="21"/>
    </row>
    <row r="28" spans="2:6" ht="21.75" customHeight="1">
      <c r="B28" s="16" t="s">
        <v>49</v>
      </c>
      <c r="C28" s="81" t="s">
        <v>24</v>
      </c>
      <c r="D28" s="164">
        <v>13992</v>
      </c>
      <c r="E28" s="21"/>
      <c r="F28" s="21"/>
    </row>
    <row r="29" spans="2:6" ht="21.75" customHeight="1">
      <c r="B29" s="16" t="s">
        <v>50</v>
      </c>
      <c r="C29" s="81" t="s">
        <v>115</v>
      </c>
      <c r="D29" s="164">
        <v>23176</v>
      </c>
      <c r="E29" s="21"/>
      <c r="F29" s="21"/>
    </row>
    <row r="30" spans="2:6" ht="21.75" customHeight="1">
      <c r="B30" s="16" t="s">
        <v>51</v>
      </c>
      <c r="C30" s="81" t="s">
        <v>26</v>
      </c>
      <c r="D30" s="164">
        <v>17295</v>
      </c>
      <c r="E30" s="21"/>
      <c r="F30" s="21"/>
    </row>
    <row r="31" spans="2:6" ht="21.75" customHeight="1">
      <c r="B31" s="16" t="s">
        <v>52</v>
      </c>
      <c r="C31" s="81" t="s">
        <v>117</v>
      </c>
      <c r="D31" s="164">
        <v>57651</v>
      </c>
      <c r="E31" s="21"/>
      <c r="F31" s="21"/>
    </row>
    <row r="32" spans="2:6" ht="21.75" customHeight="1">
      <c r="B32" s="17" t="s">
        <v>53</v>
      </c>
      <c r="C32" s="81" t="s">
        <v>118</v>
      </c>
      <c r="D32" s="164">
        <v>21232</v>
      </c>
      <c r="E32" s="21"/>
      <c r="F32" s="21"/>
    </row>
    <row r="33" spans="2:6" ht="21.75" customHeight="1" thickBot="1">
      <c r="B33" s="18" t="s">
        <v>54</v>
      </c>
      <c r="C33" s="81" t="s">
        <v>58</v>
      </c>
      <c r="D33" s="165">
        <v>51529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381517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381517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3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4.875" style="1" customWidth="1"/>
    <col min="4" max="4" width="24.1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100</v>
      </c>
    </row>
    <row r="2" spans="2:4" ht="18.75" customHeight="1">
      <c r="B2" s="7"/>
      <c r="C2" s="7"/>
      <c r="D2" s="176" t="s">
        <v>195</v>
      </c>
    </row>
    <row r="3" spans="2:4" ht="10.5" customHeight="1">
      <c r="B3" s="7"/>
      <c r="C3" s="230"/>
      <c r="D3" s="230"/>
    </row>
    <row r="4" spans="2:12" ht="141.75" customHeight="1">
      <c r="B4" s="239" t="s">
        <v>166</v>
      </c>
      <c r="C4" s="239"/>
      <c r="D4" s="239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33" t="s">
        <v>56</v>
      </c>
      <c r="C8" s="236" t="s">
        <v>119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113</v>
      </c>
      <c r="D12" s="50">
        <v>346</v>
      </c>
    </row>
    <row r="13" spans="2:4" ht="21.75" customHeight="1">
      <c r="B13" s="16" t="s">
        <v>34</v>
      </c>
      <c r="C13" s="81" t="s">
        <v>10</v>
      </c>
      <c r="D13" s="51">
        <v>354</v>
      </c>
    </row>
    <row r="14" spans="2:4" ht="21.75" customHeight="1">
      <c r="B14" s="16" t="s">
        <v>36</v>
      </c>
      <c r="C14" s="81" t="s">
        <v>11</v>
      </c>
      <c r="D14" s="51">
        <v>142</v>
      </c>
    </row>
    <row r="15" spans="2:4" ht="21.75" customHeight="1">
      <c r="B15" s="16" t="s">
        <v>35</v>
      </c>
      <c r="C15" s="81" t="s">
        <v>116</v>
      </c>
      <c r="D15" s="51">
        <v>399</v>
      </c>
    </row>
    <row r="16" spans="2:4" ht="21.75" customHeight="1">
      <c r="B16" s="16" t="s">
        <v>37</v>
      </c>
      <c r="C16" s="81" t="s">
        <v>12</v>
      </c>
      <c r="D16" s="51">
        <v>171</v>
      </c>
    </row>
    <row r="17" spans="2:4" ht="21.75" customHeight="1">
      <c r="B17" s="16" t="s">
        <v>38</v>
      </c>
      <c r="C17" s="81" t="s">
        <v>13</v>
      </c>
      <c r="D17" s="51">
        <v>131</v>
      </c>
    </row>
    <row r="18" spans="2:4" ht="21.75" customHeight="1">
      <c r="B18" s="16" t="s">
        <v>39</v>
      </c>
      <c r="C18" s="81" t="s">
        <v>14</v>
      </c>
      <c r="D18" s="51">
        <v>137</v>
      </c>
    </row>
    <row r="19" spans="2:4" ht="21.75" customHeight="1">
      <c r="B19" s="16" t="s">
        <v>40</v>
      </c>
      <c r="C19" s="81" t="s">
        <v>15</v>
      </c>
      <c r="D19" s="51">
        <v>118</v>
      </c>
    </row>
    <row r="20" spans="2:4" ht="21.75" customHeight="1">
      <c r="B20" s="16" t="s">
        <v>41</v>
      </c>
      <c r="C20" s="81" t="s">
        <v>16</v>
      </c>
      <c r="D20" s="51">
        <v>158</v>
      </c>
    </row>
    <row r="21" spans="2:4" ht="21.75" customHeight="1">
      <c r="B21" s="16" t="s">
        <v>42</v>
      </c>
      <c r="C21" s="81" t="s">
        <v>17</v>
      </c>
      <c r="D21" s="51">
        <v>38</v>
      </c>
    </row>
    <row r="22" spans="2:4" ht="21.75" customHeight="1">
      <c r="B22" s="16" t="s">
        <v>43</v>
      </c>
      <c r="C22" s="81" t="s">
        <v>18</v>
      </c>
      <c r="D22" s="51">
        <v>359</v>
      </c>
    </row>
    <row r="23" spans="2:4" ht="21.75" customHeight="1">
      <c r="B23" s="16" t="s">
        <v>44</v>
      </c>
      <c r="C23" s="81" t="s">
        <v>19</v>
      </c>
      <c r="D23" s="51">
        <v>118</v>
      </c>
    </row>
    <row r="24" spans="2:4" ht="21.75" customHeight="1">
      <c r="B24" s="16" t="s">
        <v>45</v>
      </c>
      <c r="C24" s="81" t="s">
        <v>20</v>
      </c>
      <c r="D24" s="51">
        <v>305</v>
      </c>
    </row>
    <row r="25" spans="2:4" ht="21.75" customHeight="1">
      <c r="B25" s="16" t="s">
        <v>46</v>
      </c>
      <c r="C25" s="81" t="s">
        <v>21</v>
      </c>
      <c r="D25" s="51">
        <v>158</v>
      </c>
    </row>
    <row r="26" spans="2:4" ht="21.75" customHeight="1">
      <c r="B26" s="16" t="s">
        <v>47</v>
      </c>
      <c r="C26" s="81" t="s">
        <v>22</v>
      </c>
      <c r="D26" s="51">
        <v>131</v>
      </c>
    </row>
    <row r="27" spans="2:4" ht="21.75" customHeight="1">
      <c r="B27" s="16" t="s">
        <v>48</v>
      </c>
      <c r="C27" s="81" t="s">
        <v>23</v>
      </c>
      <c r="D27" s="51">
        <v>166</v>
      </c>
    </row>
    <row r="28" spans="2:4" ht="21.75" customHeight="1">
      <c r="B28" s="16" t="s">
        <v>49</v>
      </c>
      <c r="C28" s="81" t="s">
        <v>24</v>
      </c>
      <c r="D28" s="51">
        <v>155</v>
      </c>
    </row>
    <row r="29" spans="2:4" ht="21.75" customHeight="1">
      <c r="B29" s="16" t="s">
        <v>50</v>
      </c>
      <c r="C29" s="81" t="s">
        <v>115</v>
      </c>
      <c r="D29" s="51">
        <v>560</v>
      </c>
    </row>
    <row r="30" spans="2:4" ht="21.75" customHeight="1">
      <c r="B30" s="16" t="s">
        <v>51</v>
      </c>
      <c r="C30" s="81" t="s">
        <v>26</v>
      </c>
      <c r="D30" s="51">
        <v>78</v>
      </c>
    </row>
    <row r="31" spans="2:4" ht="21.75" customHeight="1">
      <c r="B31" s="16" t="s">
        <v>52</v>
      </c>
      <c r="C31" s="81" t="s">
        <v>117</v>
      </c>
      <c r="D31" s="51">
        <v>2195</v>
      </c>
    </row>
    <row r="32" spans="2:4" ht="21.75" customHeight="1">
      <c r="B32" s="17" t="s">
        <v>53</v>
      </c>
      <c r="C32" s="81" t="s">
        <v>118</v>
      </c>
      <c r="D32" s="51">
        <v>563</v>
      </c>
    </row>
    <row r="33" spans="2:4" ht="21" thickBot="1">
      <c r="B33" s="18" t="s">
        <v>54</v>
      </c>
      <c r="C33" s="81" t="s">
        <v>58</v>
      </c>
      <c r="D33" s="166">
        <v>1069</v>
      </c>
    </row>
    <row r="34" spans="2:4" ht="21.75" customHeight="1" thickBot="1">
      <c r="B34" s="19" t="s">
        <v>28</v>
      </c>
      <c r="C34" s="20"/>
      <c r="D34" s="41">
        <f>SUM(D12:D33)</f>
        <v>7851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38" useFirstPageNumber="1" fitToHeight="1" fitToWidth="1" horizontalDpi="300" verticalDpi="300" orientation="portrait" paperSize="9" scale="98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39.75390625" style="1" customWidth="1"/>
    <col min="4" max="5" width="17.625" style="1" customWidth="1"/>
    <col min="6" max="6" width="16.125" style="1" customWidth="1"/>
    <col min="7" max="7" width="9.75390625" style="1" customWidth="1"/>
    <col min="8" max="8" width="10.25390625" style="1" customWidth="1"/>
    <col min="9" max="16384" width="8.875" style="1" customWidth="1"/>
  </cols>
  <sheetData>
    <row r="1" spans="1:6" ht="18.75" customHeight="1">
      <c r="A1" s="231" t="s">
        <v>124</v>
      </c>
      <c r="B1" s="242"/>
      <c r="C1" s="242"/>
      <c r="D1" s="242"/>
      <c r="E1" s="242"/>
      <c r="F1" s="242"/>
    </row>
    <row r="2" spans="1:6" ht="24.75" customHeight="1">
      <c r="A2" s="231" t="s">
        <v>193</v>
      </c>
      <c r="B2" s="242"/>
      <c r="C2" s="242"/>
      <c r="D2" s="242"/>
      <c r="E2" s="242"/>
      <c r="F2" s="242"/>
    </row>
    <row r="3" spans="2:6" ht="13.5" customHeight="1">
      <c r="B3" s="7"/>
      <c r="C3" s="7"/>
      <c r="D3" s="29"/>
      <c r="E3" s="30"/>
      <c r="F3" s="21"/>
    </row>
    <row r="4" spans="2:13" ht="99.75" customHeight="1">
      <c r="B4" s="239" t="s">
        <v>159</v>
      </c>
      <c r="C4" s="239"/>
      <c r="D4" s="239"/>
      <c r="E4" s="239"/>
      <c r="F4" s="239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139"/>
      <c r="F5" s="139"/>
    </row>
    <row r="6" spans="2:6" ht="16.5" customHeight="1">
      <c r="B6" s="12"/>
      <c r="C6" s="13"/>
      <c r="D6" s="243" t="s">
        <v>31</v>
      </c>
      <c r="E6" s="243"/>
      <c r="F6" s="243"/>
    </row>
    <row r="7" spans="2:6" ht="7.5" customHeight="1" thickBot="1">
      <c r="B7" s="12"/>
      <c r="C7" s="14"/>
      <c r="D7" s="11"/>
      <c r="E7" s="21"/>
      <c r="F7" s="21"/>
    </row>
    <row r="8" spans="2:6" s="3" customFormat="1" ht="18.75" customHeight="1" thickBot="1">
      <c r="B8" s="233" t="s">
        <v>56</v>
      </c>
      <c r="C8" s="236" t="s">
        <v>119</v>
      </c>
      <c r="D8" s="236" t="s">
        <v>32</v>
      </c>
      <c r="E8" s="246" t="s">
        <v>63</v>
      </c>
      <c r="F8" s="247"/>
    </row>
    <row r="9" spans="2:6" ht="25.5" customHeight="1">
      <c r="B9" s="234"/>
      <c r="C9" s="237"/>
      <c r="D9" s="237"/>
      <c r="E9" s="306" t="s">
        <v>77</v>
      </c>
      <c r="F9" s="306" t="s">
        <v>61</v>
      </c>
    </row>
    <row r="10" spans="2:6" ht="29.25" customHeight="1" thickBot="1">
      <c r="B10" s="234"/>
      <c r="C10" s="237"/>
      <c r="D10" s="238"/>
      <c r="E10" s="307"/>
      <c r="F10" s="307"/>
    </row>
    <row r="11" spans="2:6" ht="22.5" customHeight="1" thickBot="1">
      <c r="B11" s="111">
        <v>1</v>
      </c>
      <c r="C11" s="111">
        <v>2</v>
      </c>
      <c r="D11" s="111">
        <v>3</v>
      </c>
      <c r="E11" s="111">
        <v>4</v>
      </c>
      <c r="F11" s="111">
        <v>5</v>
      </c>
    </row>
    <row r="12" spans="2:6" ht="24" customHeight="1">
      <c r="B12" s="15" t="s">
        <v>33</v>
      </c>
      <c r="C12" s="80" t="s">
        <v>113</v>
      </c>
      <c r="D12" s="50">
        <f>E12+F12</f>
        <v>34403</v>
      </c>
      <c r="E12" s="140">
        <v>12180</v>
      </c>
      <c r="F12" s="50">
        <v>22223</v>
      </c>
    </row>
    <row r="13" spans="2:6" ht="21.75" customHeight="1">
      <c r="B13" s="16" t="s">
        <v>34</v>
      </c>
      <c r="C13" s="81" t="s">
        <v>10</v>
      </c>
      <c r="D13" s="51">
        <f aca="true" t="shared" si="0" ref="D13:D33">E13+F13</f>
        <v>66803</v>
      </c>
      <c r="E13" s="141">
        <v>27374</v>
      </c>
      <c r="F13" s="51">
        <v>39429</v>
      </c>
    </row>
    <row r="14" spans="2:6" ht="21.75" customHeight="1">
      <c r="B14" s="16" t="s">
        <v>36</v>
      </c>
      <c r="C14" s="81" t="s">
        <v>11</v>
      </c>
      <c r="D14" s="51">
        <f t="shared" si="0"/>
        <v>18620</v>
      </c>
      <c r="E14" s="141">
        <v>6112</v>
      </c>
      <c r="F14" s="51">
        <v>12508</v>
      </c>
    </row>
    <row r="15" spans="2:6" ht="21.75" customHeight="1">
      <c r="B15" s="16" t="s">
        <v>35</v>
      </c>
      <c r="C15" s="81" t="s">
        <v>116</v>
      </c>
      <c r="D15" s="51">
        <f t="shared" si="0"/>
        <v>32105</v>
      </c>
      <c r="E15" s="141">
        <v>12740</v>
      </c>
      <c r="F15" s="51">
        <v>19365</v>
      </c>
    </row>
    <row r="16" spans="2:6" ht="21.75" customHeight="1">
      <c r="B16" s="16" t="s">
        <v>37</v>
      </c>
      <c r="C16" s="81" t="s">
        <v>12</v>
      </c>
      <c r="D16" s="51">
        <f t="shared" si="0"/>
        <v>14504</v>
      </c>
      <c r="E16" s="141">
        <v>4218</v>
      </c>
      <c r="F16" s="51">
        <v>10286</v>
      </c>
    </row>
    <row r="17" spans="2:6" ht="21.75" customHeight="1">
      <c r="B17" s="16" t="s">
        <v>38</v>
      </c>
      <c r="C17" s="81" t="s">
        <v>13</v>
      </c>
      <c r="D17" s="51">
        <f t="shared" si="0"/>
        <v>13292</v>
      </c>
      <c r="E17" s="141">
        <v>5165</v>
      </c>
      <c r="F17" s="51">
        <v>8127</v>
      </c>
    </row>
    <row r="18" spans="2:6" ht="21.75" customHeight="1">
      <c r="B18" s="16" t="s">
        <v>39</v>
      </c>
      <c r="C18" s="81" t="s">
        <v>14</v>
      </c>
      <c r="D18" s="51">
        <f t="shared" si="0"/>
        <v>16381</v>
      </c>
      <c r="E18" s="141">
        <v>6413</v>
      </c>
      <c r="F18" s="51">
        <v>9968</v>
      </c>
    </row>
    <row r="19" spans="2:6" ht="21.75" customHeight="1">
      <c r="B19" s="16" t="s">
        <v>40</v>
      </c>
      <c r="C19" s="81" t="s">
        <v>15</v>
      </c>
      <c r="D19" s="51">
        <f t="shared" si="0"/>
        <v>15525</v>
      </c>
      <c r="E19" s="141">
        <v>5810</v>
      </c>
      <c r="F19" s="51">
        <v>9715</v>
      </c>
    </row>
    <row r="20" spans="2:6" ht="21.75" customHeight="1">
      <c r="B20" s="16" t="s">
        <v>41</v>
      </c>
      <c r="C20" s="81" t="s">
        <v>16</v>
      </c>
      <c r="D20" s="51">
        <f t="shared" si="0"/>
        <v>20359</v>
      </c>
      <c r="E20" s="141">
        <v>7661</v>
      </c>
      <c r="F20" s="51">
        <v>12698</v>
      </c>
    </row>
    <row r="21" spans="2:6" ht="21.75" customHeight="1">
      <c r="B21" s="16" t="s">
        <v>42</v>
      </c>
      <c r="C21" s="81" t="s">
        <v>17</v>
      </c>
      <c r="D21" s="51">
        <f t="shared" si="0"/>
        <v>7070</v>
      </c>
      <c r="E21" s="141">
        <v>2625</v>
      </c>
      <c r="F21" s="51">
        <v>4445</v>
      </c>
    </row>
    <row r="22" spans="2:6" ht="21.75" customHeight="1">
      <c r="B22" s="16" t="s">
        <v>43</v>
      </c>
      <c r="C22" s="81" t="s">
        <v>18</v>
      </c>
      <c r="D22" s="51">
        <f t="shared" si="0"/>
        <v>16994</v>
      </c>
      <c r="E22" s="141">
        <v>6327</v>
      </c>
      <c r="F22" s="51">
        <v>10667</v>
      </c>
    </row>
    <row r="23" spans="2:6" ht="21.75" customHeight="1">
      <c r="B23" s="16" t="s">
        <v>44</v>
      </c>
      <c r="C23" s="81" t="s">
        <v>19</v>
      </c>
      <c r="D23" s="51">
        <f t="shared" si="0"/>
        <v>11567</v>
      </c>
      <c r="E23" s="141">
        <v>4519</v>
      </c>
      <c r="F23" s="51">
        <v>7048</v>
      </c>
    </row>
    <row r="24" spans="2:6" ht="21.75" customHeight="1">
      <c r="B24" s="16" t="s">
        <v>45</v>
      </c>
      <c r="C24" s="81" t="s">
        <v>20</v>
      </c>
      <c r="D24" s="51">
        <f t="shared" si="0"/>
        <v>22276</v>
      </c>
      <c r="E24" s="141">
        <v>8307</v>
      </c>
      <c r="F24" s="51">
        <v>13969</v>
      </c>
    </row>
    <row r="25" spans="2:6" ht="21.75" customHeight="1">
      <c r="B25" s="16" t="s">
        <v>46</v>
      </c>
      <c r="C25" s="81" t="s">
        <v>21</v>
      </c>
      <c r="D25" s="51">
        <f t="shared" si="0"/>
        <v>18301</v>
      </c>
      <c r="E25" s="141">
        <v>7317</v>
      </c>
      <c r="F25" s="51">
        <v>10984</v>
      </c>
    </row>
    <row r="26" spans="2:6" ht="21.75" customHeight="1">
      <c r="B26" s="16" t="s">
        <v>47</v>
      </c>
      <c r="C26" s="81" t="s">
        <v>22</v>
      </c>
      <c r="D26" s="51">
        <f t="shared" si="0"/>
        <v>20425</v>
      </c>
      <c r="E26" s="141">
        <v>7790</v>
      </c>
      <c r="F26" s="51">
        <v>12635</v>
      </c>
    </row>
    <row r="27" spans="2:6" ht="21.75" customHeight="1">
      <c r="B27" s="16" t="s">
        <v>48</v>
      </c>
      <c r="C27" s="81" t="s">
        <v>23</v>
      </c>
      <c r="D27" s="51">
        <f t="shared" si="0"/>
        <v>18993</v>
      </c>
      <c r="E27" s="141">
        <v>6930</v>
      </c>
      <c r="F27" s="51">
        <v>12063</v>
      </c>
    </row>
    <row r="28" spans="2:6" ht="21.75" customHeight="1">
      <c r="B28" s="16" t="s">
        <v>49</v>
      </c>
      <c r="C28" s="81" t="s">
        <v>24</v>
      </c>
      <c r="D28" s="51">
        <f t="shared" si="0"/>
        <v>26133</v>
      </c>
      <c r="E28" s="141">
        <v>7403</v>
      </c>
      <c r="F28" s="51">
        <v>18730</v>
      </c>
    </row>
    <row r="29" spans="2:6" ht="26.25" customHeight="1">
      <c r="B29" s="16" t="s">
        <v>50</v>
      </c>
      <c r="C29" s="81" t="s">
        <v>115</v>
      </c>
      <c r="D29" s="51">
        <f t="shared" si="0"/>
        <v>41466</v>
      </c>
      <c r="E29" s="141">
        <v>15624</v>
      </c>
      <c r="F29" s="51">
        <v>25842</v>
      </c>
    </row>
    <row r="30" spans="2:6" ht="21.75" customHeight="1">
      <c r="B30" s="16" t="s">
        <v>51</v>
      </c>
      <c r="C30" s="81" t="s">
        <v>26</v>
      </c>
      <c r="D30" s="51">
        <f t="shared" si="0"/>
        <v>30680</v>
      </c>
      <c r="E30" s="141">
        <v>12267</v>
      </c>
      <c r="F30" s="51">
        <v>18413</v>
      </c>
    </row>
    <row r="31" spans="2:6" ht="21.75" customHeight="1">
      <c r="B31" s="16" t="s">
        <v>52</v>
      </c>
      <c r="C31" s="81" t="s">
        <v>117</v>
      </c>
      <c r="D31" s="51">
        <f t="shared" si="0"/>
        <v>101294</v>
      </c>
      <c r="E31" s="141">
        <v>40458</v>
      </c>
      <c r="F31" s="51">
        <v>60836</v>
      </c>
    </row>
    <row r="32" spans="2:6" ht="21.75" customHeight="1">
      <c r="B32" s="17" t="s">
        <v>53</v>
      </c>
      <c r="C32" s="81" t="s">
        <v>118</v>
      </c>
      <c r="D32" s="51">
        <f t="shared" si="0"/>
        <v>49952</v>
      </c>
      <c r="E32" s="141">
        <v>18206</v>
      </c>
      <c r="F32" s="51">
        <v>31746</v>
      </c>
    </row>
    <row r="33" spans="2:6" ht="21.75" customHeight="1" thickBot="1">
      <c r="B33" s="18" t="s">
        <v>54</v>
      </c>
      <c r="C33" s="81" t="s">
        <v>58</v>
      </c>
      <c r="D33" s="166">
        <f t="shared" si="0"/>
        <v>119285</v>
      </c>
      <c r="E33" s="142">
        <v>46269</v>
      </c>
      <c r="F33" s="166">
        <v>73016</v>
      </c>
    </row>
    <row r="34" spans="2:6" ht="21.75" customHeight="1" thickBot="1">
      <c r="B34" s="19" t="s">
        <v>28</v>
      </c>
      <c r="C34" s="20"/>
      <c r="D34" s="41">
        <f>SUM(D12:D33)</f>
        <v>716428</v>
      </c>
      <c r="E34" s="41">
        <f>SUM(E12:E33)</f>
        <v>271715</v>
      </c>
      <c r="F34" s="41">
        <f>SUM(F12:F33)</f>
        <v>444713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716428</v>
      </c>
    </row>
    <row r="37" spans="2:9" ht="24.75" customHeight="1">
      <c r="B37" s="28"/>
      <c r="C37" s="28"/>
      <c r="D37" s="28"/>
      <c r="I37" s="2"/>
    </row>
  </sheetData>
  <sheetProtection/>
  <mergeCells count="10">
    <mergeCell ref="A1:F1"/>
    <mergeCell ref="A2:F2"/>
    <mergeCell ref="B8:B10"/>
    <mergeCell ref="C8:C10"/>
    <mergeCell ref="D8:D10"/>
    <mergeCell ref="B4:F4"/>
    <mergeCell ref="E9:E10"/>
    <mergeCell ref="F9:F10"/>
    <mergeCell ref="E8:F8"/>
    <mergeCell ref="D6:F6"/>
  </mergeCells>
  <printOptions/>
  <pageMargins left="0.3937007874015748" right="0.3937007874015748" top="0.5905511811023623" bottom="0.2755905511811024" header="0.3937007874015748" footer="0.31496062992125984"/>
  <pageSetup blackAndWhite="1" firstPageNumber="439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875" style="1" customWidth="1"/>
    <col min="3" max="3" width="53.25390625" style="1" customWidth="1"/>
    <col min="4" max="4" width="26.75390625" style="1" customWidth="1"/>
    <col min="5" max="5" width="18.625" style="1" hidden="1" customWidth="1"/>
    <col min="6" max="6" width="19.375" style="1" hidden="1" customWidth="1"/>
    <col min="7" max="7" width="9.75390625" style="1" customWidth="1"/>
    <col min="8" max="8" width="10.25390625" style="1" customWidth="1"/>
    <col min="9" max="16384" width="8.875" style="1" customWidth="1"/>
  </cols>
  <sheetData>
    <row r="1" spans="1:6" ht="18.75" customHeight="1">
      <c r="A1" s="231" t="s">
        <v>101</v>
      </c>
      <c r="B1" s="242"/>
      <c r="C1" s="242"/>
      <c r="D1" s="242"/>
      <c r="E1" s="242"/>
      <c r="F1" s="242"/>
    </row>
    <row r="2" spans="1:6" ht="24.75" customHeight="1">
      <c r="A2" s="231" t="s">
        <v>193</v>
      </c>
      <c r="B2" s="242"/>
      <c r="C2" s="242"/>
      <c r="D2" s="242"/>
      <c r="E2" s="242"/>
      <c r="F2" s="242"/>
    </row>
    <row r="3" spans="2:6" ht="13.5" customHeight="1">
      <c r="B3" s="7"/>
      <c r="C3" s="7"/>
      <c r="D3" s="29"/>
      <c r="E3" s="30"/>
      <c r="F3" s="21"/>
    </row>
    <row r="4" spans="2:13" ht="92.25" customHeight="1">
      <c r="B4" s="239" t="s">
        <v>160</v>
      </c>
      <c r="C4" s="239"/>
      <c r="D4" s="239"/>
      <c r="E4" s="239"/>
      <c r="F4" s="239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139"/>
      <c r="F5" s="139"/>
    </row>
    <row r="6" spans="2:6" ht="16.5" customHeight="1">
      <c r="B6" s="12"/>
      <c r="C6" s="13"/>
      <c r="D6" s="199" t="s">
        <v>31</v>
      </c>
      <c r="E6" s="139"/>
      <c r="F6" s="6" t="s">
        <v>31</v>
      </c>
    </row>
    <row r="7" spans="2:6" ht="7.5" customHeight="1" thickBot="1">
      <c r="B7" s="12"/>
      <c r="C7" s="14"/>
      <c r="D7" s="11"/>
      <c r="E7" s="21"/>
      <c r="F7" s="21"/>
    </row>
    <row r="8" spans="2:6" s="3" customFormat="1" ht="23.25" customHeight="1" thickBot="1">
      <c r="B8" s="233" t="s">
        <v>56</v>
      </c>
      <c r="C8" s="236" t="s">
        <v>119</v>
      </c>
      <c r="D8" s="236" t="s">
        <v>32</v>
      </c>
      <c r="E8" s="246" t="s">
        <v>63</v>
      </c>
      <c r="F8" s="247"/>
    </row>
    <row r="9" spans="2:6" ht="25.5" customHeight="1">
      <c r="B9" s="234"/>
      <c r="C9" s="237"/>
      <c r="D9" s="237"/>
      <c r="E9" s="275" t="s">
        <v>77</v>
      </c>
      <c r="F9" s="275" t="s">
        <v>61</v>
      </c>
    </row>
    <row r="10" spans="2:6" ht="43.5" customHeight="1" thickBot="1">
      <c r="B10" s="234"/>
      <c r="C10" s="237"/>
      <c r="D10" s="238"/>
      <c r="E10" s="276"/>
      <c r="F10" s="276"/>
    </row>
    <row r="11" spans="2:6" ht="24.75" customHeight="1" thickBot="1">
      <c r="B11" s="5">
        <v>1</v>
      </c>
      <c r="C11" s="5">
        <v>2</v>
      </c>
      <c r="D11" s="5">
        <v>3</v>
      </c>
      <c r="E11" s="5">
        <v>4</v>
      </c>
      <c r="F11" s="5">
        <v>5</v>
      </c>
    </row>
    <row r="12" spans="2:6" ht="24.75" customHeight="1">
      <c r="B12" s="15" t="s">
        <v>33</v>
      </c>
      <c r="C12" s="80" t="s">
        <v>113</v>
      </c>
      <c r="D12" s="50">
        <v>4216</v>
      </c>
      <c r="E12" s="140"/>
      <c r="F12" s="50">
        <v>16971</v>
      </c>
    </row>
    <row r="13" spans="2:6" ht="21.75" customHeight="1">
      <c r="B13" s="16" t="s">
        <v>34</v>
      </c>
      <c r="C13" s="81" t="s">
        <v>10</v>
      </c>
      <c r="D13" s="51">
        <v>11244</v>
      </c>
      <c r="E13" s="141"/>
      <c r="F13" s="51">
        <v>22568</v>
      </c>
    </row>
    <row r="14" spans="2:6" ht="21.75" customHeight="1">
      <c r="B14" s="16" t="s">
        <v>36</v>
      </c>
      <c r="C14" s="81" t="s">
        <v>11</v>
      </c>
      <c r="D14" s="51">
        <v>1687</v>
      </c>
      <c r="E14" s="141"/>
      <c r="F14" s="51">
        <v>6048</v>
      </c>
    </row>
    <row r="15" spans="2:6" ht="21.75" customHeight="1">
      <c r="B15" s="16" t="s">
        <v>35</v>
      </c>
      <c r="C15" s="81" t="s">
        <v>116</v>
      </c>
      <c r="D15" s="51">
        <v>5060</v>
      </c>
      <c r="E15" s="141"/>
      <c r="F15" s="51">
        <v>17603</v>
      </c>
    </row>
    <row r="16" spans="2:6" ht="21.75" customHeight="1">
      <c r="B16" s="16" t="s">
        <v>37</v>
      </c>
      <c r="C16" s="81" t="s">
        <v>12</v>
      </c>
      <c r="D16" s="51">
        <v>2249</v>
      </c>
      <c r="E16" s="141"/>
      <c r="F16" s="51">
        <v>4514</v>
      </c>
    </row>
    <row r="17" spans="2:6" ht="21.75" customHeight="1">
      <c r="B17" s="16" t="s">
        <v>38</v>
      </c>
      <c r="C17" s="81" t="s">
        <v>13</v>
      </c>
      <c r="D17" s="51">
        <v>2249</v>
      </c>
      <c r="E17" s="141"/>
      <c r="F17" s="51">
        <v>5868</v>
      </c>
    </row>
    <row r="18" spans="2:6" ht="21.75" customHeight="1">
      <c r="B18" s="16" t="s">
        <v>39</v>
      </c>
      <c r="C18" s="81" t="s">
        <v>14</v>
      </c>
      <c r="D18" s="51">
        <v>3373</v>
      </c>
      <c r="E18" s="141"/>
      <c r="F18" s="51">
        <v>5416</v>
      </c>
    </row>
    <row r="19" spans="2:6" ht="21.75" customHeight="1">
      <c r="B19" s="16" t="s">
        <v>40</v>
      </c>
      <c r="C19" s="81" t="s">
        <v>15</v>
      </c>
      <c r="D19" s="51">
        <v>2417</v>
      </c>
      <c r="E19" s="141"/>
      <c r="F19" s="51">
        <v>6093</v>
      </c>
    </row>
    <row r="20" spans="2:6" ht="21.75" customHeight="1">
      <c r="B20" s="16" t="s">
        <v>41</v>
      </c>
      <c r="C20" s="81" t="s">
        <v>16</v>
      </c>
      <c r="D20" s="51">
        <v>4610</v>
      </c>
      <c r="E20" s="141"/>
      <c r="F20" s="51">
        <v>7673</v>
      </c>
    </row>
    <row r="21" spans="2:6" ht="21.75" customHeight="1">
      <c r="B21" s="16" t="s">
        <v>42</v>
      </c>
      <c r="C21" s="81" t="s">
        <v>17</v>
      </c>
      <c r="D21" s="51">
        <v>562</v>
      </c>
      <c r="E21" s="141"/>
      <c r="F21" s="51">
        <v>3611</v>
      </c>
    </row>
    <row r="22" spans="2:6" ht="21.75" customHeight="1">
      <c r="B22" s="16" t="s">
        <v>43</v>
      </c>
      <c r="C22" s="81" t="s">
        <v>18</v>
      </c>
      <c r="D22" s="51">
        <v>2249</v>
      </c>
      <c r="E22" s="141"/>
      <c r="F22" s="51">
        <v>5868</v>
      </c>
    </row>
    <row r="23" spans="2:6" ht="21.75" customHeight="1">
      <c r="B23" s="16" t="s">
        <v>44</v>
      </c>
      <c r="C23" s="81" t="s">
        <v>19</v>
      </c>
      <c r="D23" s="51">
        <v>1687</v>
      </c>
      <c r="E23" s="141"/>
      <c r="F23" s="51">
        <v>3837</v>
      </c>
    </row>
    <row r="24" spans="2:6" ht="21.75" customHeight="1">
      <c r="B24" s="16" t="s">
        <v>45</v>
      </c>
      <c r="C24" s="81" t="s">
        <v>20</v>
      </c>
      <c r="D24" s="51">
        <v>1687</v>
      </c>
      <c r="E24" s="141"/>
      <c r="F24" s="51">
        <v>8124</v>
      </c>
    </row>
    <row r="25" spans="2:6" ht="21.75" customHeight="1">
      <c r="B25" s="16" t="s">
        <v>46</v>
      </c>
      <c r="C25" s="81" t="s">
        <v>21</v>
      </c>
      <c r="D25" s="51">
        <v>3935</v>
      </c>
      <c r="E25" s="141"/>
      <c r="F25" s="51">
        <v>6770</v>
      </c>
    </row>
    <row r="26" spans="2:6" ht="21.75" customHeight="1">
      <c r="B26" s="16" t="s">
        <v>47</v>
      </c>
      <c r="C26" s="81" t="s">
        <v>22</v>
      </c>
      <c r="D26" s="51">
        <v>2530</v>
      </c>
      <c r="E26" s="141"/>
      <c r="F26" s="51">
        <v>5868</v>
      </c>
    </row>
    <row r="27" spans="2:6" ht="21.75" customHeight="1">
      <c r="B27" s="16" t="s">
        <v>48</v>
      </c>
      <c r="C27" s="81" t="s">
        <v>23</v>
      </c>
      <c r="D27" s="51">
        <v>2530</v>
      </c>
      <c r="E27" s="141"/>
      <c r="F27" s="51">
        <v>5868</v>
      </c>
    </row>
    <row r="28" spans="2:6" ht="21.75" customHeight="1">
      <c r="B28" s="16" t="s">
        <v>49</v>
      </c>
      <c r="C28" s="81" t="s">
        <v>24</v>
      </c>
      <c r="D28" s="51">
        <v>2811</v>
      </c>
      <c r="E28" s="141"/>
      <c r="F28" s="51">
        <v>6409</v>
      </c>
    </row>
    <row r="29" spans="2:6" ht="21.75" customHeight="1">
      <c r="B29" s="16" t="s">
        <v>50</v>
      </c>
      <c r="C29" s="81" t="s">
        <v>115</v>
      </c>
      <c r="D29" s="51">
        <v>4779</v>
      </c>
      <c r="E29" s="141"/>
      <c r="F29" s="51">
        <v>13541</v>
      </c>
    </row>
    <row r="30" spans="2:6" ht="21.75" customHeight="1">
      <c r="B30" s="16" t="s">
        <v>51</v>
      </c>
      <c r="C30" s="81" t="s">
        <v>26</v>
      </c>
      <c r="D30" s="51">
        <v>4779</v>
      </c>
      <c r="E30" s="141"/>
      <c r="F30" s="51">
        <v>9027</v>
      </c>
    </row>
    <row r="31" spans="2:6" ht="21.75" customHeight="1">
      <c r="B31" s="16" t="s">
        <v>52</v>
      </c>
      <c r="C31" s="81" t="s">
        <v>117</v>
      </c>
      <c r="D31" s="51">
        <v>14055</v>
      </c>
      <c r="E31" s="141"/>
      <c r="F31" s="51">
        <v>40622</v>
      </c>
    </row>
    <row r="32" spans="2:6" ht="21.75" customHeight="1">
      <c r="B32" s="17" t="s">
        <v>53</v>
      </c>
      <c r="C32" s="81" t="s">
        <v>118</v>
      </c>
      <c r="D32" s="51">
        <v>5622</v>
      </c>
      <c r="E32" s="141"/>
      <c r="F32" s="51">
        <v>20807</v>
      </c>
    </row>
    <row r="33" spans="2:6" ht="22.5" customHeight="1" thickBot="1">
      <c r="B33" s="18" t="s">
        <v>54</v>
      </c>
      <c r="C33" s="81" t="s">
        <v>58</v>
      </c>
      <c r="D33" s="166">
        <v>14052</v>
      </c>
      <c r="E33" s="142"/>
      <c r="F33" s="166">
        <v>45135</v>
      </c>
    </row>
    <row r="34" spans="2:6" ht="21.75" customHeight="1" thickBot="1">
      <c r="B34" s="19" t="s">
        <v>28</v>
      </c>
      <c r="C34" s="20"/>
      <c r="D34" s="41">
        <f>SUM(D12:D33)</f>
        <v>98383</v>
      </c>
      <c r="E34" s="41">
        <f>SUM(E12:E33)</f>
        <v>0</v>
      </c>
      <c r="F34" s="41">
        <f>SUM(F12:F33)</f>
        <v>268241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98383</v>
      </c>
    </row>
    <row r="37" spans="2:9" ht="24.75" customHeight="1">
      <c r="B37" s="28"/>
      <c r="C37" s="28"/>
      <c r="D37" s="28"/>
      <c r="I37" s="2"/>
    </row>
  </sheetData>
  <sheetProtection/>
  <mergeCells count="9">
    <mergeCell ref="A1:F1"/>
    <mergeCell ref="A2:F2"/>
    <mergeCell ref="B8:B10"/>
    <mergeCell ref="C8:C10"/>
    <mergeCell ref="D8:D10"/>
    <mergeCell ref="B4:F4"/>
    <mergeCell ref="E9:E10"/>
    <mergeCell ref="F9:F10"/>
    <mergeCell ref="E8:F8"/>
  </mergeCells>
  <printOptions/>
  <pageMargins left="0.3937007874015748" right="0.3937007874015748" top="0.5905511811023623" bottom="0.2755905511811024" header="0.3937007874015748" footer="0.31496062992125984"/>
  <pageSetup blackAndWhite="1" firstPageNumber="440" useFirstPageNumber="1" fitToHeight="1" fitToWidth="1" horizontalDpi="300" verticalDpi="300" orientation="portrait" paperSize="9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5.625" style="1" customWidth="1"/>
    <col min="4" max="4" width="32.25390625" style="1" customWidth="1"/>
    <col min="5" max="5" width="9.25390625" style="1" customWidth="1"/>
    <col min="6" max="6" width="8.00390625" style="1" customWidth="1"/>
    <col min="7" max="16384" width="8.875" style="1" customWidth="1"/>
  </cols>
  <sheetData>
    <row r="1" spans="2:4" ht="18.75" customHeight="1">
      <c r="B1" s="7"/>
      <c r="C1" s="6"/>
      <c r="D1" s="176" t="s">
        <v>125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1" ht="81.75" customHeight="1">
      <c r="B4" s="239" t="s">
        <v>164</v>
      </c>
      <c r="C4" s="239"/>
      <c r="D4" s="23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200" t="s">
        <v>31</v>
      </c>
    </row>
    <row r="7" spans="2:4" ht="7.5" customHeight="1" thickBot="1">
      <c r="B7" s="12"/>
      <c r="C7" s="14"/>
      <c r="D7" s="14"/>
    </row>
    <row r="8" spans="2:4" s="3" customFormat="1" ht="33" customHeight="1">
      <c r="B8" s="233" t="s">
        <v>56</v>
      </c>
      <c r="C8" s="236" t="s">
        <v>119</v>
      </c>
      <c r="D8" s="236" t="s">
        <v>32</v>
      </c>
    </row>
    <row r="9" spans="2:4" ht="3.75" customHeight="1">
      <c r="B9" s="234"/>
      <c r="C9" s="237"/>
      <c r="D9" s="237"/>
    </row>
    <row r="10" spans="2:4" ht="51.75" customHeight="1" thickBot="1">
      <c r="B10" s="234"/>
      <c r="C10" s="237"/>
      <c r="D10" s="238"/>
    </row>
    <row r="11" spans="2:4" ht="21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113</v>
      </c>
      <c r="D12" s="50">
        <v>14415</v>
      </c>
    </row>
    <row r="13" spans="2:4" ht="21.75" customHeight="1">
      <c r="B13" s="16" t="s">
        <v>34</v>
      </c>
      <c r="C13" s="81" t="s">
        <v>10</v>
      </c>
      <c r="D13" s="79">
        <v>22829</v>
      </c>
    </row>
    <row r="14" spans="2:4" ht="21.75" customHeight="1">
      <c r="B14" s="16" t="s">
        <v>36</v>
      </c>
      <c r="C14" s="81" t="s">
        <v>11</v>
      </c>
      <c r="D14" s="79">
        <v>6149</v>
      </c>
    </row>
    <row r="15" spans="2:4" ht="21.75" customHeight="1">
      <c r="B15" s="16" t="s">
        <v>35</v>
      </c>
      <c r="C15" s="81" t="s">
        <v>116</v>
      </c>
      <c r="D15" s="79">
        <v>11135</v>
      </c>
    </row>
    <row r="16" spans="2:4" ht="21.75" customHeight="1">
      <c r="B16" s="16" t="s">
        <v>37</v>
      </c>
      <c r="C16" s="81" t="s">
        <v>12</v>
      </c>
      <c r="D16" s="79">
        <v>5670</v>
      </c>
    </row>
    <row r="17" spans="2:4" ht="21.75" customHeight="1">
      <c r="B17" s="16" t="s">
        <v>38</v>
      </c>
      <c r="C17" s="81" t="s">
        <v>13</v>
      </c>
      <c r="D17" s="79">
        <v>6909</v>
      </c>
    </row>
    <row r="18" spans="2:4" ht="21.75" customHeight="1">
      <c r="B18" s="16" t="s">
        <v>39</v>
      </c>
      <c r="C18" s="81" t="s">
        <v>14</v>
      </c>
      <c r="D18" s="79">
        <v>8968</v>
      </c>
    </row>
    <row r="19" spans="2:4" ht="21.75" customHeight="1">
      <c r="B19" s="16" t="s">
        <v>40</v>
      </c>
      <c r="C19" s="81" t="s">
        <v>15</v>
      </c>
      <c r="D19" s="79">
        <v>6382</v>
      </c>
    </row>
    <row r="20" spans="2:4" ht="21.75" customHeight="1">
      <c r="B20" s="16" t="s">
        <v>41</v>
      </c>
      <c r="C20" s="81" t="s">
        <v>16</v>
      </c>
      <c r="D20" s="79">
        <v>9910</v>
      </c>
    </row>
    <row r="21" spans="2:4" ht="21.75" customHeight="1">
      <c r="B21" s="16" t="s">
        <v>42</v>
      </c>
      <c r="C21" s="81" t="s">
        <v>17</v>
      </c>
      <c r="D21" s="79">
        <v>4187</v>
      </c>
    </row>
    <row r="22" spans="2:4" ht="21.75" customHeight="1">
      <c r="B22" s="16" t="s">
        <v>43</v>
      </c>
      <c r="C22" s="81" t="s">
        <v>18</v>
      </c>
      <c r="D22" s="79">
        <v>8882</v>
      </c>
    </row>
    <row r="23" spans="2:4" ht="21.75" customHeight="1">
      <c r="B23" s="16" t="s">
        <v>44</v>
      </c>
      <c r="C23" s="81" t="s">
        <v>19</v>
      </c>
      <c r="D23" s="79">
        <v>5309</v>
      </c>
    </row>
    <row r="24" spans="2:4" ht="21.75" customHeight="1">
      <c r="B24" s="16" t="s">
        <v>45</v>
      </c>
      <c r="C24" s="81" t="s">
        <v>20</v>
      </c>
      <c r="D24" s="79">
        <v>7632</v>
      </c>
    </row>
    <row r="25" spans="2:4" ht="21.75" customHeight="1">
      <c r="B25" s="16" t="s">
        <v>46</v>
      </c>
      <c r="C25" s="81" t="s">
        <v>21</v>
      </c>
      <c r="D25" s="79">
        <v>7971</v>
      </c>
    </row>
    <row r="26" spans="2:4" ht="21.75" customHeight="1">
      <c r="B26" s="16" t="s">
        <v>47</v>
      </c>
      <c r="C26" s="81" t="s">
        <v>22</v>
      </c>
      <c r="D26" s="79">
        <v>10594</v>
      </c>
    </row>
    <row r="27" spans="2:4" ht="21.75" customHeight="1">
      <c r="B27" s="16" t="s">
        <v>48</v>
      </c>
      <c r="C27" s="81" t="s">
        <v>23</v>
      </c>
      <c r="D27" s="79">
        <v>7092</v>
      </c>
    </row>
    <row r="28" spans="2:4" ht="21.75" customHeight="1">
      <c r="B28" s="16" t="s">
        <v>49</v>
      </c>
      <c r="C28" s="81" t="s">
        <v>24</v>
      </c>
      <c r="D28" s="79">
        <v>10379</v>
      </c>
    </row>
    <row r="29" spans="2:4" ht="21.75" customHeight="1">
      <c r="B29" s="16" t="s">
        <v>50</v>
      </c>
      <c r="C29" s="81" t="s">
        <v>115</v>
      </c>
      <c r="D29" s="79">
        <v>16394</v>
      </c>
    </row>
    <row r="30" spans="2:4" ht="21.75" customHeight="1">
      <c r="B30" s="16" t="s">
        <v>51</v>
      </c>
      <c r="C30" s="81" t="s">
        <v>26</v>
      </c>
      <c r="D30" s="79">
        <v>12208</v>
      </c>
    </row>
    <row r="31" spans="2:4" ht="21.75" customHeight="1">
      <c r="B31" s="16" t="s">
        <v>52</v>
      </c>
      <c r="C31" s="81" t="s">
        <v>117</v>
      </c>
      <c r="D31" s="79">
        <v>44317</v>
      </c>
    </row>
    <row r="32" spans="2:4" ht="21.75" customHeight="1">
      <c r="B32" s="17" t="s">
        <v>53</v>
      </c>
      <c r="C32" s="81" t="s">
        <v>118</v>
      </c>
      <c r="D32" s="79">
        <v>16701</v>
      </c>
    </row>
    <row r="33" spans="2:4" ht="21.75" customHeight="1" thickBot="1">
      <c r="B33" s="18" t="s">
        <v>54</v>
      </c>
      <c r="C33" s="81" t="s">
        <v>58</v>
      </c>
      <c r="D33" s="167">
        <v>43569</v>
      </c>
    </row>
    <row r="34" spans="2:4" ht="21.75" customHeight="1" thickBot="1">
      <c r="B34" s="19" t="s">
        <v>28</v>
      </c>
      <c r="C34" s="20"/>
      <c r="D34" s="41">
        <f>SUM(D12:D33)</f>
        <v>287602</v>
      </c>
    </row>
    <row r="35" spans="2:4" ht="21.75" customHeight="1" hidden="1" thickBot="1">
      <c r="B35" s="308" t="s">
        <v>64</v>
      </c>
      <c r="C35" s="309"/>
      <c r="D35" s="88" t="e">
        <f>#REF!+#REF!</f>
        <v>#REF!</v>
      </c>
    </row>
    <row r="36" spans="2:4" ht="21.75" customHeight="1" hidden="1" thickBot="1">
      <c r="B36" s="228" t="s">
        <v>30</v>
      </c>
      <c r="C36" s="229"/>
      <c r="D36" s="41" t="e">
        <f>#REF!+#REF!</f>
        <v>#REF!</v>
      </c>
    </row>
    <row r="37" spans="2:7" ht="24.75" customHeight="1">
      <c r="B37" s="28"/>
      <c r="C37" s="28"/>
      <c r="D37" s="28"/>
      <c r="G37" s="2"/>
    </row>
  </sheetData>
  <sheetProtection/>
  <mergeCells count="7">
    <mergeCell ref="B35:C35"/>
    <mergeCell ref="B36:C36"/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41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5.625" style="1" customWidth="1"/>
    <col min="4" max="4" width="32.25390625" style="1" customWidth="1"/>
    <col min="5" max="5" width="9.25390625" style="1" customWidth="1"/>
    <col min="6" max="6" width="8.00390625" style="1" customWidth="1"/>
    <col min="7" max="16384" width="8.875" style="1" customWidth="1"/>
  </cols>
  <sheetData>
    <row r="1" spans="2:4" ht="18.75" customHeight="1">
      <c r="B1" s="7"/>
      <c r="C1" s="6"/>
      <c r="D1" s="176" t="s">
        <v>126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1" ht="75.75" customHeight="1">
      <c r="B4" s="239" t="s">
        <v>158</v>
      </c>
      <c r="C4" s="239"/>
      <c r="D4" s="23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8"/>
    </row>
    <row r="6" spans="2:4" ht="16.5" customHeight="1">
      <c r="B6" s="12"/>
      <c r="C6" s="13"/>
      <c r="D6" s="200" t="s">
        <v>31</v>
      </c>
    </row>
    <row r="7" spans="2:4" ht="7.5" customHeight="1" thickBot="1">
      <c r="B7" s="12"/>
      <c r="C7" s="14"/>
      <c r="D7" s="14"/>
    </row>
    <row r="8" spans="2:4" s="3" customFormat="1" ht="33" customHeight="1">
      <c r="B8" s="233" t="s">
        <v>56</v>
      </c>
      <c r="C8" s="236" t="s">
        <v>119</v>
      </c>
      <c r="D8" s="236" t="s">
        <v>32</v>
      </c>
    </row>
    <row r="9" spans="2:4" ht="25.5" customHeight="1">
      <c r="B9" s="234"/>
      <c r="C9" s="237"/>
      <c r="D9" s="237"/>
    </row>
    <row r="10" spans="2:4" ht="57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80" t="s">
        <v>113</v>
      </c>
      <c r="D12" s="50">
        <v>370</v>
      </c>
    </row>
    <row r="13" spans="2:4" ht="21.75" customHeight="1">
      <c r="B13" s="16" t="s">
        <v>34</v>
      </c>
      <c r="C13" s="81" t="s">
        <v>10</v>
      </c>
      <c r="D13" s="79">
        <v>598</v>
      </c>
    </row>
    <row r="14" spans="2:4" ht="21.75" customHeight="1">
      <c r="B14" s="16" t="s">
        <v>36</v>
      </c>
      <c r="C14" s="81" t="s">
        <v>11</v>
      </c>
      <c r="D14" s="79">
        <v>199</v>
      </c>
    </row>
    <row r="15" spans="2:4" ht="21.75" customHeight="1">
      <c r="B15" s="16" t="s">
        <v>35</v>
      </c>
      <c r="C15" s="81" t="s">
        <v>116</v>
      </c>
      <c r="D15" s="79">
        <v>541</v>
      </c>
    </row>
    <row r="16" spans="2:4" ht="21.75" customHeight="1">
      <c r="B16" s="16" t="s">
        <v>37</v>
      </c>
      <c r="C16" s="81" t="s">
        <v>12</v>
      </c>
      <c r="D16" s="79">
        <v>171</v>
      </c>
    </row>
    <row r="17" spans="2:4" ht="21.75" customHeight="1">
      <c r="B17" s="16" t="s">
        <v>38</v>
      </c>
      <c r="C17" s="81" t="s">
        <v>13</v>
      </c>
      <c r="D17" s="79">
        <v>285</v>
      </c>
    </row>
    <row r="18" spans="2:4" ht="21.75" customHeight="1">
      <c r="B18" s="16" t="s">
        <v>39</v>
      </c>
      <c r="C18" s="81" t="s">
        <v>14</v>
      </c>
      <c r="D18" s="79">
        <v>188</v>
      </c>
    </row>
    <row r="19" spans="2:4" ht="21.75" customHeight="1">
      <c r="B19" s="16" t="s">
        <v>40</v>
      </c>
      <c r="C19" s="81" t="s">
        <v>15</v>
      </c>
      <c r="D19" s="79">
        <v>142</v>
      </c>
    </row>
    <row r="20" spans="2:4" ht="21.75" customHeight="1">
      <c r="B20" s="16" t="s">
        <v>41</v>
      </c>
      <c r="C20" s="81" t="s">
        <v>16</v>
      </c>
      <c r="D20" s="79">
        <v>313</v>
      </c>
    </row>
    <row r="21" spans="2:4" ht="21.75" customHeight="1">
      <c r="B21" s="16" t="s">
        <v>42</v>
      </c>
      <c r="C21" s="81" t="s">
        <v>17</v>
      </c>
      <c r="D21" s="79">
        <v>103</v>
      </c>
    </row>
    <row r="22" spans="2:4" ht="21.75" customHeight="1">
      <c r="B22" s="16" t="s">
        <v>43</v>
      </c>
      <c r="C22" s="81" t="s">
        <v>18</v>
      </c>
      <c r="D22" s="79">
        <v>313</v>
      </c>
    </row>
    <row r="23" spans="2:4" ht="21.75" customHeight="1">
      <c r="B23" s="16" t="s">
        <v>44</v>
      </c>
      <c r="C23" s="81" t="s">
        <v>19</v>
      </c>
      <c r="D23" s="79">
        <v>114</v>
      </c>
    </row>
    <row r="24" spans="2:4" ht="21.75" customHeight="1">
      <c r="B24" s="16" t="s">
        <v>45</v>
      </c>
      <c r="C24" s="81" t="s">
        <v>20</v>
      </c>
      <c r="D24" s="79">
        <v>182</v>
      </c>
    </row>
    <row r="25" spans="2:4" ht="21.75" customHeight="1">
      <c r="B25" s="16" t="s">
        <v>46</v>
      </c>
      <c r="C25" s="81" t="s">
        <v>21</v>
      </c>
      <c r="D25" s="79">
        <v>228</v>
      </c>
    </row>
    <row r="26" spans="2:4" ht="21.75" customHeight="1">
      <c r="B26" s="16" t="s">
        <v>47</v>
      </c>
      <c r="C26" s="81" t="s">
        <v>22</v>
      </c>
      <c r="D26" s="79">
        <v>256</v>
      </c>
    </row>
    <row r="27" spans="2:4" ht="21.75" customHeight="1">
      <c r="B27" s="16" t="s">
        <v>48</v>
      </c>
      <c r="C27" s="81" t="s">
        <v>23</v>
      </c>
      <c r="D27" s="79">
        <v>194</v>
      </c>
    </row>
    <row r="28" spans="2:4" ht="21.75" customHeight="1">
      <c r="B28" s="16" t="s">
        <v>49</v>
      </c>
      <c r="C28" s="81" t="s">
        <v>24</v>
      </c>
      <c r="D28" s="79">
        <v>256</v>
      </c>
    </row>
    <row r="29" spans="2:4" ht="21.75" customHeight="1">
      <c r="B29" s="16" t="s">
        <v>50</v>
      </c>
      <c r="C29" s="81" t="s">
        <v>115</v>
      </c>
      <c r="D29" s="79">
        <v>621</v>
      </c>
    </row>
    <row r="30" spans="2:4" ht="21.75" customHeight="1">
      <c r="B30" s="16" t="s">
        <v>51</v>
      </c>
      <c r="C30" s="81" t="s">
        <v>26</v>
      </c>
      <c r="D30" s="79">
        <v>399</v>
      </c>
    </row>
    <row r="31" spans="2:4" ht="21.75" customHeight="1">
      <c r="B31" s="16" t="s">
        <v>52</v>
      </c>
      <c r="C31" s="81" t="s">
        <v>117</v>
      </c>
      <c r="D31" s="79">
        <v>1698</v>
      </c>
    </row>
    <row r="32" spans="2:4" ht="21.75" customHeight="1">
      <c r="B32" s="17" t="s">
        <v>53</v>
      </c>
      <c r="C32" s="81" t="s">
        <v>118</v>
      </c>
      <c r="D32" s="79">
        <v>674</v>
      </c>
    </row>
    <row r="33" spans="2:4" ht="21.75" customHeight="1" thickBot="1">
      <c r="B33" s="18" t="s">
        <v>54</v>
      </c>
      <c r="C33" s="81" t="s">
        <v>58</v>
      </c>
      <c r="D33" s="167">
        <v>1495</v>
      </c>
    </row>
    <row r="34" spans="2:4" ht="21.75" customHeight="1" thickBot="1">
      <c r="B34" s="19" t="s">
        <v>28</v>
      </c>
      <c r="C34" s="20"/>
      <c r="D34" s="41">
        <f>SUM(D12:D33)</f>
        <v>9340</v>
      </c>
    </row>
    <row r="35" spans="2:4" ht="21.75" customHeight="1" hidden="1" thickBot="1">
      <c r="B35" s="308" t="s">
        <v>64</v>
      </c>
      <c r="C35" s="309"/>
      <c r="D35" s="88" t="e">
        <f>#REF!+#REF!</f>
        <v>#REF!</v>
      </c>
    </row>
    <row r="36" spans="2:4" ht="21.75" customHeight="1" hidden="1" thickBot="1">
      <c r="B36" s="228" t="s">
        <v>30</v>
      </c>
      <c r="C36" s="229"/>
      <c r="D36" s="41" t="e">
        <f>#REF!+#REF!</f>
        <v>#REF!</v>
      </c>
    </row>
    <row r="37" spans="2:7" ht="24.75" customHeight="1">
      <c r="B37" s="28"/>
      <c r="C37" s="28"/>
      <c r="D37" s="28"/>
      <c r="G37" s="2"/>
    </row>
  </sheetData>
  <sheetProtection/>
  <mergeCells count="7">
    <mergeCell ref="B35:C35"/>
    <mergeCell ref="B36:C36"/>
    <mergeCell ref="C3:D3"/>
    <mergeCell ref="D8:D10"/>
    <mergeCell ref="B8:B10"/>
    <mergeCell ref="C8:C10"/>
    <mergeCell ref="B4:D4"/>
  </mergeCells>
  <printOptions/>
  <pageMargins left="0.3937007874015748" right="0.3937007874015748" top="0.5905511811023623" bottom="0.2755905511811024" header="0.3937007874015748" footer="0.31496062992125984"/>
  <pageSetup blackAndWhite="1" firstPageNumber="442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4.125" style="1" hidden="1" customWidth="1"/>
    <col min="5" max="5" width="13.875" style="1" hidden="1" customWidth="1"/>
    <col min="6" max="6" width="32.375" style="1" customWidth="1"/>
    <col min="7" max="7" width="3.625" style="1" customWidth="1"/>
    <col min="8" max="16384" width="8.875" style="1" customWidth="1"/>
  </cols>
  <sheetData>
    <row r="1" spans="2:6" ht="18.75" customHeight="1">
      <c r="B1" s="7"/>
      <c r="C1" s="6"/>
      <c r="D1" s="231" t="s">
        <v>127</v>
      </c>
      <c r="E1" s="242"/>
      <c r="F1" s="242"/>
    </row>
    <row r="2" spans="2:6" ht="18.75" customHeight="1">
      <c r="B2" s="7"/>
      <c r="C2" s="7"/>
      <c r="D2" s="231" t="s">
        <v>193</v>
      </c>
      <c r="E2" s="242"/>
      <c r="F2" s="242"/>
    </row>
    <row r="3" spans="2:4" ht="10.5" customHeight="1">
      <c r="B3" s="7"/>
      <c r="C3" s="230"/>
      <c r="D3" s="230"/>
    </row>
    <row r="4" spans="2:12" ht="81" customHeight="1">
      <c r="B4" s="239" t="s">
        <v>157</v>
      </c>
      <c r="C4" s="239"/>
      <c r="D4" s="239"/>
      <c r="E4" s="241"/>
      <c r="F4" s="241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6" ht="16.5" customHeight="1">
      <c r="B6" s="12"/>
      <c r="C6" s="13"/>
      <c r="D6" s="243" t="s">
        <v>31</v>
      </c>
      <c r="E6" s="242"/>
      <c r="F6" s="242"/>
    </row>
    <row r="7" spans="2:3" ht="7.5" customHeight="1" thickBot="1">
      <c r="B7" s="12"/>
      <c r="C7" s="14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36"/>
      <c r="F8" s="236" t="s">
        <v>32</v>
      </c>
    </row>
    <row r="9" spans="2:6" ht="25.5" customHeight="1">
      <c r="B9" s="234"/>
      <c r="C9" s="237"/>
      <c r="D9" s="237"/>
      <c r="E9" s="237"/>
      <c r="F9" s="237"/>
    </row>
    <row r="10" spans="2:6" ht="24.75" customHeight="1" thickBot="1">
      <c r="B10" s="234"/>
      <c r="C10" s="237"/>
      <c r="D10" s="237"/>
      <c r="E10" s="237"/>
      <c r="F10" s="237"/>
    </row>
    <row r="11" spans="2:6" ht="24.75" customHeight="1" thickBot="1">
      <c r="B11" s="5">
        <v>1</v>
      </c>
      <c r="C11" s="5">
        <v>2</v>
      </c>
      <c r="D11" s="35">
        <v>3</v>
      </c>
      <c r="E11" s="35">
        <v>3</v>
      </c>
      <c r="F11" s="5">
        <v>3</v>
      </c>
    </row>
    <row r="12" spans="2:6" ht="20.25">
      <c r="B12" s="15" t="s">
        <v>33</v>
      </c>
      <c r="C12" s="9" t="s">
        <v>113</v>
      </c>
      <c r="D12" s="50"/>
      <c r="E12" s="51"/>
      <c r="F12" s="51"/>
    </row>
    <row r="13" spans="2:6" ht="21.75" customHeight="1">
      <c r="B13" s="16" t="s">
        <v>34</v>
      </c>
      <c r="C13" s="10" t="s">
        <v>10</v>
      </c>
      <c r="D13" s="51">
        <v>133</v>
      </c>
      <c r="E13" s="51"/>
      <c r="F13" s="51">
        <v>384</v>
      </c>
    </row>
    <row r="14" spans="2:6" ht="21.75" customHeight="1">
      <c r="B14" s="16" t="s">
        <v>36</v>
      </c>
      <c r="C14" s="10" t="s">
        <v>11</v>
      </c>
      <c r="D14" s="51">
        <v>45</v>
      </c>
      <c r="E14" s="51"/>
      <c r="F14" s="51">
        <v>167</v>
      </c>
    </row>
    <row r="15" spans="2:6" ht="21.75" customHeight="1">
      <c r="B15" s="16" t="s">
        <v>35</v>
      </c>
      <c r="C15" s="10" t="s">
        <v>116</v>
      </c>
      <c r="D15" s="51"/>
      <c r="E15" s="51"/>
      <c r="F15" s="51"/>
    </row>
    <row r="16" spans="2:6" ht="21.75" customHeight="1">
      <c r="B16" s="16" t="s">
        <v>37</v>
      </c>
      <c r="C16" s="10" t="s">
        <v>12</v>
      </c>
      <c r="D16" s="51">
        <v>45</v>
      </c>
      <c r="E16" s="51"/>
      <c r="F16" s="51"/>
    </row>
    <row r="17" spans="2:6" ht="21.75" customHeight="1">
      <c r="B17" s="16" t="s">
        <v>38</v>
      </c>
      <c r="C17" s="10" t="s">
        <v>13</v>
      </c>
      <c r="D17" s="51"/>
      <c r="E17" s="51"/>
      <c r="F17" s="51"/>
    </row>
    <row r="18" spans="2:6" ht="21.75" customHeight="1">
      <c r="B18" s="16" t="s">
        <v>39</v>
      </c>
      <c r="C18" s="10" t="s">
        <v>14</v>
      </c>
      <c r="D18" s="51"/>
      <c r="E18" s="51"/>
      <c r="F18" s="51"/>
    </row>
    <row r="19" spans="2:6" ht="21.75" customHeight="1">
      <c r="B19" s="16" t="s">
        <v>40</v>
      </c>
      <c r="C19" s="10" t="s">
        <v>15</v>
      </c>
      <c r="D19" s="51"/>
      <c r="E19" s="51"/>
      <c r="F19" s="51"/>
    </row>
    <row r="20" spans="2:6" ht="21.75" customHeight="1">
      <c r="B20" s="16" t="s">
        <v>41</v>
      </c>
      <c r="C20" s="10" t="s">
        <v>16</v>
      </c>
      <c r="D20" s="51"/>
      <c r="E20" s="51"/>
      <c r="F20" s="51"/>
    </row>
    <row r="21" spans="2:6" ht="21.75" customHeight="1">
      <c r="B21" s="16" t="s">
        <v>42</v>
      </c>
      <c r="C21" s="10" t="s">
        <v>17</v>
      </c>
      <c r="D21" s="51"/>
      <c r="E21" s="51"/>
      <c r="F21" s="51"/>
    </row>
    <row r="22" spans="2:6" ht="21.75" customHeight="1">
      <c r="B22" s="16" t="s">
        <v>43</v>
      </c>
      <c r="C22" s="10" t="s">
        <v>18</v>
      </c>
      <c r="D22" s="51">
        <v>89</v>
      </c>
      <c r="E22" s="51"/>
      <c r="F22" s="51">
        <v>167</v>
      </c>
    </row>
    <row r="23" spans="2:6" ht="21.75" customHeight="1">
      <c r="B23" s="16" t="s">
        <v>44</v>
      </c>
      <c r="C23" s="10" t="s">
        <v>19</v>
      </c>
      <c r="D23" s="51"/>
      <c r="E23" s="51"/>
      <c r="F23" s="51"/>
    </row>
    <row r="24" spans="2:6" ht="21.75" customHeight="1">
      <c r="B24" s="16" t="s">
        <v>45</v>
      </c>
      <c r="C24" s="10" t="s">
        <v>20</v>
      </c>
      <c r="D24" s="51"/>
      <c r="E24" s="51"/>
      <c r="F24" s="51"/>
    </row>
    <row r="25" spans="2:6" ht="21.75" customHeight="1">
      <c r="B25" s="16" t="s">
        <v>46</v>
      </c>
      <c r="C25" s="10" t="s">
        <v>21</v>
      </c>
      <c r="D25" s="51"/>
      <c r="E25" s="51"/>
      <c r="F25" s="51"/>
    </row>
    <row r="26" spans="2:6" ht="21.75" customHeight="1">
      <c r="B26" s="16" t="s">
        <v>47</v>
      </c>
      <c r="C26" s="10" t="s">
        <v>22</v>
      </c>
      <c r="D26" s="51"/>
      <c r="E26" s="51"/>
      <c r="F26" s="51"/>
    </row>
    <row r="27" spans="2:6" ht="21.75" customHeight="1">
      <c r="B27" s="16" t="s">
        <v>48</v>
      </c>
      <c r="C27" s="10" t="s">
        <v>23</v>
      </c>
      <c r="D27" s="51"/>
      <c r="E27" s="51"/>
      <c r="F27" s="51"/>
    </row>
    <row r="28" spans="2:6" ht="21.75" customHeight="1">
      <c r="B28" s="16" t="s">
        <v>49</v>
      </c>
      <c r="C28" s="10" t="s">
        <v>24</v>
      </c>
      <c r="D28" s="51"/>
      <c r="E28" s="51"/>
      <c r="F28" s="51"/>
    </row>
    <row r="29" spans="2:6" ht="21.75" customHeight="1">
      <c r="B29" s="16" t="s">
        <v>50</v>
      </c>
      <c r="C29" s="10" t="s">
        <v>115</v>
      </c>
      <c r="D29" s="51"/>
      <c r="E29" s="51"/>
      <c r="F29" s="51"/>
    </row>
    <row r="30" spans="2:6" ht="21.75" customHeight="1">
      <c r="B30" s="16" t="s">
        <v>51</v>
      </c>
      <c r="C30" s="10" t="s">
        <v>26</v>
      </c>
      <c r="D30" s="51"/>
      <c r="E30" s="51"/>
      <c r="F30" s="51"/>
    </row>
    <row r="31" spans="2:6" ht="21.75" customHeight="1">
      <c r="B31" s="16" t="s">
        <v>52</v>
      </c>
      <c r="C31" s="10" t="s">
        <v>117</v>
      </c>
      <c r="D31" s="51">
        <v>623</v>
      </c>
      <c r="E31" s="51">
        <f>60</f>
        <v>60</v>
      </c>
      <c r="F31" s="51">
        <v>2215</v>
      </c>
    </row>
    <row r="32" spans="2:6" ht="21.75" customHeight="1">
      <c r="B32" s="17" t="s">
        <v>53</v>
      </c>
      <c r="C32" s="10" t="s">
        <v>118</v>
      </c>
      <c r="D32" s="51">
        <v>45</v>
      </c>
      <c r="E32" s="51"/>
      <c r="F32" s="51"/>
    </row>
    <row r="33" spans="2:6" ht="21.75" customHeight="1" thickBot="1">
      <c r="B33" s="18" t="s">
        <v>54</v>
      </c>
      <c r="C33" s="10" t="s">
        <v>58</v>
      </c>
      <c r="D33" s="52">
        <v>133</v>
      </c>
      <c r="E33" s="51"/>
      <c r="F33" s="51">
        <v>383</v>
      </c>
    </row>
    <row r="34" spans="2:6" ht="21.75" customHeight="1" thickBot="1">
      <c r="B34" s="19" t="s">
        <v>28</v>
      </c>
      <c r="C34" s="20"/>
      <c r="D34" s="41">
        <f>SUM(D12:D33)</f>
        <v>1113</v>
      </c>
      <c r="E34" s="41">
        <f>SUM(E12:E33)</f>
        <v>60</v>
      </c>
      <c r="F34" s="41">
        <f>SUM(F12:F33)</f>
        <v>3316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10">
    <mergeCell ref="E8:E10"/>
    <mergeCell ref="F8:F10"/>
    <mergeCell ref="D1:F1"/>
    <mergeCell ref="D2:F2"/>
    <mergeCell ref="B4:F4"/>
    <mergeCell ref="D6:F6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43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4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9.625" style="1" customWidth="1"/>
    <col min="4" max="4" width="21.25390625" style="1" customWidth="1"/>
    <col min="5" max="5" width="18.00390625" style="1" customWidth="1"/>
    <col min="6" max="6" width="22.375" style="1" customWidth="1"/>
    <col min="7" max="7" width="21.25390625" style="1" customWidth="1"/>
    <col min="8" max="16384" width="8.875" style="1" customWidth="1"/>
  </cols>
  <sheetData>
    <row r="1" spans="2:7" ht="15.75" customHeight="1">
      <c r="B1" s="7"/>
      <c r="C1" s="231" t="s">
        <v>128</v>
      </c>
      <c r="D1" s="231"/>
      <c r="E1" s="231"/>
      <c r="F1" s="231"/>
      <c r="G1" s="231"/>
    </row>
    <row r="2" spans="2:7" ht="22.5" customHeight="1">
      <c r="B2" s="7"/>
      <c r="C2" s="231" t="s">
        <v>195</v>
      </c>
      <c r="D2" s="231"/>
      <c r="E2" s="231"/>
      <c r="F2" s="231"/>
      <c r="G2" s="231"/>
    </row>
    <row r="3" spans="2:6" ht="7.5" customHeight="1">
      <c r="B3" s="7"/>
      <c r="C3" s="7"/>
      <c r="D3" s="29"/>
      <c r="E3" s="30"/>
      <c r="F3" s="21"/>
    </row>
    <row r="4" spans="2:11" s="3" customFormat="1" ht="99" customHeight="1">
      <c r="B4" s="239" t="s">
        <v>156</v>
      </c>
      <c r="C4" s="239"/>
      <c r="D4" s="239"/>
      <c r="E4" s="239"/>
      <c r="F4" s="239"/>
      <c r="G4" s="239"/>
      <c r="H4" s="145"/>
      <c r="I4" s="145"/>
      <c r="J4" s="145"/>
      <c r="K4" s="145"/>
    </row>
    <row r="5" spans="2:6" ht="25.5" customHeight="1">
      <c r="B5" s="8"/>
      <c r="C5" s="8"/>
      <c r="D5" s="11"/>
      <c r="E5" s="21"/>
      <c r="F5" s="21"/>
    </row>
    <row r="6" spans="2:7" ht="24.75" customHeight="1" thickBot="1">
      <c r="B6" s="12"/>
      <c r="C6" s="13"/>
      <c r="D6" s="149"/>
      <c r="E6" s="149"/>
      <c r="F6" s="149"/>
      <c r="G6" s="200" t="s">
        <v>31</v>
      </c>
    </row>
    <row r="7" spans="2:6" ht="24.75" customHeight="1" hidden="1" thickBot="1">
      <c r="B7" s="12"/>
      <c r="C7" s="14"/>
      <c r="D7" s="11"/>
      <c r="E7" s="21"/>
      <c r="F7" s="21"/>
    </row>
    <row r="8" spans="2:7" ht="21" customHeight="1" thickBot="1">
      <c r="B8" s="233" t="s">
        <v>56</v>
      </c>
      <c r="C8" s="236" t="s">
        <v>119</v>
      </c>
      <c r="D8" s="236" t="s">
        <v>32</v>
      </c>
      <c r="E8" s="310" t="s">
        <v>63</v>
      </c>
      <c r="F8" s="311"/>
      <c r="G8" s="312"/>
    </row>
    <row r="9" spans="2:7" ht="21.75" customHeight="1">
      <c r="B9" s="234"/>
      <c r="C9" s="237"/>
      <c r="D9" s="237"/>
      <c r="E9" s="275" t="s">
        <v>3</v>
      </c>
      <c r="F9" s="275" t="s">
        <v>4</v>
      </c>
      <c r="G9" s="275" t="s">
        <v>76</v>
      </c>
    </row>
    <row r="10" spans="2:7" ht="108.75" customHeight="1" thickBot="1">
      <c r="B10" s="234"/>
      <c r="C10" s="237"/>
      <c r="D10" s="238"/>
      <c r="E10" s="276"/>
      <c r="F10" s="276"/>
      <c r="G10" s="276"/>
    </row>
    <row r="11" spans="2:7" ht="21.75" customHeight="1" thickBot="1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7" ht="21.75" customHeight="1">
      <c r="B12" s="15" t="s">
        <v>33</v>
      </c>
      <c r="C12" s="9" t="s">
        <v>113</v>
      </c>
      <c r="D12" s="40">
        <f aca="true" t="shared" si="0" ref="D12:D33">E12+F12+G12</f>
        <v>71</v>
      </c>
      <c r="E12" s="40"/>
      <c r="F12" s="40">
        <v>71</v>
      </c>
      <c r="G12" s="40"/>
    </row>
    <row r="13" spans="2:7" ht="21.75" customHeight="1">
      <c r="B13" s="16" t="s">
        <v>34</v>
      </c>
      <c r="C13" s="10" t="s">
        <v>10</v>
      </c>
      <c r="D13" s="40">
        <f t="shared" si="0"/>
        <v>213</v>
      </c>
      <c r="E13" s="40">
        <v>71</v>
      </c>
      <c r="F13" s="40"/>
      <c r="G13" s="40">
        <v>142</v>
      </c>
    </row>
    <row r="14" spans="2:7" ht="21.75" customHeight="1">
      <c r="B14" s="16" t="s">
        <v>36</v>
      </c>
      <c r="C14" s="10" t="s">
        <v>11</v>
      </c>
      <c r="D14" s="40"/>
      <c r="E14" s="40"/>
      <c r="F14" s="40"/>
      <c r="G14" s="40"/>
    </row>
    <row r="15" spans="2:7" ht="21.75" customHeight="1">
      <c r="B15" s="16" t="s">
        <v>35</v>
      </c>
      <c r="C15" s="10" t="s">
        <v>116</v>
      </c>
      <c r="D15" s="40">
        <f t="shared" si="0"/>
        <v>71</v>
      </c>
      <c r="E15" s="40"/>
      <c r="F15" s="40">
        <v>71</v>
      </c>
      <c r="G15" s="40"/>
    </row>
    <row r="16" spans="2:7" ht="21.75" customHeight="1">
      <c r="B16" s="16" t="s">
        <v>37</v>
      </c>
      <c r="C16" s="10" t="s">
        <v>12</v>
      </c>
      <c r="D16" s="40"/>
      <c r="E16" s="40"/>
      <c r="F16" s="40"/>
      <c r="G16" s="40"/>
    </row>
    <row r="17" spans="2:7" ht="21.75" customHeight="1">
      <c r="B17" s="16" t="s">
        <v>38</v>
      </c>
      <c r="C17" s="10" t="s">
        <v>13</v>
      </c>
      <c r="D17" s="40">
        <f t="shared" si="0"/>
        <v>71</v>
      </c>
      <c r="E17" s="40"/>
      <c r="F17" s="40"/>
      <c r="G17" s="40">
        <v>71</v>
      </c>
    </row>
    <row r="18" spans="2:7" ht="21.75" customHeight="1">
      <c r="B18" s="16" t="s">
        <v>39</v>
      </c>
      <c r="C18" s="10" t="s">
        <v>14</v>
      </c>
      <c r="D18" s="40"/>
      <c r="E18" s="40"/>
      <c r="F18" s="40"/>
      <c r="G18" s="40"/>
    </row>
    <row r="19" spans="2:7" ht="21.75" customHeight="1">
      <c r="B19" s="16" t="s">
        <v>40</v>
      </c>
      <c r="C19" s="10" t="s">
        <v>15</v>
      </c>
      <c r="D19" s="40">
        <f t="shared" si="0"/>
        <v>71</v>
      </c>
      <c r="E19" s="40"/>
      <c r="F19" s="40">
        <v>71</v>
      </c>
      <c r="G19" s="40"/>
    </row>
    <row r="20" spans="2:7" ht="21.75" customHeight="1">
      <c r="B20" s="16" t="s">
        <v>41</v>
      </c>
      <c r="C20" s="10" t="s">
        <v>16</v>
      </c>
      <c r="D20" s="40"/>
      <c r="E20" s="40"/>
      <c r="F20" s="40"/>
      <c r="G20" s="40"/>
    </row>
    <row r="21" spans="2:7" ht="21.75" customHeight="1">
      <c r="B21" s="16" t="s">
        <v>42</v>
      </c>
      <c r="C21" s="10" t="s">
        <v>17</v>
      </c>
      <c r="D21" s="40"/>
      <c r="E21" s="40"/>
      <c r="F21" s="40"/>
      <c r="G21" s="40"/>
    </row>
    <row r="22" spans="2:7" ht="21.75" customHeight="1">
      <c r="B22" s="16" t="s">
        <v>43</v>
      </c>
      <c r="C22" s="10" t="s">
        <v>18</v>
      </c>
      <c r="D22" s="40"/>
      <c r="E22" s="40"/>
      <c r="F22" s="40"/>
      <c r="G22" s="40"/>
    </row>
    <row r="23" spans="2:7" ht="21.75" customHeight="1">
      <c r="B23" s="16" t="s">
        <v>44</v>
      </c>
      <c r="C23" s="10" t="s">
        <v>19</v>
      </c>
      <c r="D23" s="40"/>
      <c r="E23" s="40"/>
      <c r="F23" s="40"/>
      <c r="G23" s="40"/>
    </row>
    <row r="24" spans="2:7" ht="21.75" customHeight="1">
      <c r="B24" s="16" t="s">
        <v>45</v>
      </c>
      <c r="C24" s="10" t="s">
        <v>20</v>
      </c>
      <c r="D24" s="40">
        <f t="shared" si="0"/>
        <v>71</v>
      </c>
      <c r="E24" s="40"/>
      <c r="F24" s="40">
        <v>71</v>
      </c>
      <c r="G24" s="40"/>
    </row>
    <row r="25" spans="2:7" ht="21.75" customHeight="1">
      <c r="B25" s="16" t="s">
        <v>46</v>
      </c>
      <c r="C25" s="10" t="s">
        <v>21</v>
      </c>
      <c r="D25" s="40"/>
      <c r="E25" s="40"/>
      <c r="F25" s="40"/>
      <c r="G25" s="40"/>
    </row>
    <row r="26" spans="2:7" ht="21.75" customHeight="1">
      <c r="B26" s="16" t="s">
        <v>47</v>
      </c>
      <c r="C26" s="10" t="s">
        <v>22</v>
      </c>
      <c r="D26" s="40">
        <f t="shared" si="0"/>
        <v>142</v>
      </c>
      <c r="E26" s="40"/>
      <c r="F26" s="40">
        <v>71</v>
      </c>
      <c r="G26" s="40">
        <v>71</v>
      </c>
    </row>
    <row r="27" spans="2:7" ht="21.75" customHeight="1">
      <c r="B27" s="16" t="s">
        <v>48</v>
      </c>
      <c r="C27" s="10" t="s">
        <v>23</v>
      </c>
      <c r="D27" s="40">
        <f t="shared" si="0"/>
        <v>71</v>
      </c>
      <c r="E27" s="40"/>
      <c r="F27" s="40"/>
      <c r="G27" s="40">
        <v>71</v>
      </c>
    </row>
    <row r="28" spans="2:7" ht="21.75" customHeight="1">
      <c r="B28" s="16" t="s">
        <v>49</v>
      </c>
      <c r="C28" s="10" t="s">
        <v>24</v>
      </c>
      <c r="D28" s="40"/>
      <c r="E28" s="40"/>
      <c r="F28" s="40"/>
      <c r="G28" s="40"/>
    </row>
    <row r="29" spans="2:7" ht="21.75" customHeight="1">
      <c r="B29" s="16" t="s">
        <v>50</v>
      </c>
      <c r="C29" s="10" t="s">
        <v>115</v>
      </c>
      <c r="D29" s="40">
        <f t="shared" si="0"/>
        <v>213</v>
      </c>
      <c r="E29" s="40"/>
      <c r="F29" s="40">
        <v>71</v>
      </c>
      <c r="G29" s="40">
        <v>142</v>
      </c>
    </row>
    <row r="30" spans="2:7" ht="21.75" customHeight="1">
      <c r="B30" s="16" t="s">
        <v>51</v>
      </c>
      <c r="C30" s="10" t="s">
        <v>26</v>
      </c>
      <c r="D30" s="40">
        <f t="shared" si="0"/>
        <v>212</v>
      </c>
      <c r="E30" s="40"/>
      <c r="F30" s="40">
        <v>212</v>
      </c>
      <c r="G30" s="40"/>
    </row>
    <row r="31" spans="2:7" ht="21.75" customHeight="1">
      <c r="B31" s="16" t="s">
        <v>52</v>
      </c>
      <c r="C31" s="10" t="s">
        <v>117</v>
      </c>
      <c r="D31" s="40">
        <f t="shared" si="0"/>
        <v>496</v>
      </c>
      <c r="E31" s="40">
        <v>141</v>
      </c>
      <c r="F31" s="40">
        <v>213</v>
      </c>
      <c r="G31" s="40">
        <v>142</v>
      </c>
    </row>
    <row r="32" spans="2:7" ht="21.75" customHeight="1">
      <c r="B32" s="17" t="s">
        <v>53</v>
      </c>
      <c r="C32" s="10" t="s">
        <v>118</v>
      </c>
      <c r="D32" s="40">
        <f t="shared" si="0"/>
        <v>213</v>
      </c>
      <c r="E32" s="40"/>
      <c r="F32" s="40">
        <v>71</v>
      </c>
      <c r="G32" s="40">
        <v>142</v>
      </c>
    </row>
    <row r="33" spans="2:7" ht="24.75" customHeight="1" thickBot="1">
      <c r="B33" s="18" t="s">
        <v>54</v>
      </c>
      <c r="C33" s="10" t="s">
        <v>58</v>
      </c>
      <c r="D33" s="40">
        <f t="shared" si="0"/>
        <v>141</v>
      </c>
      <c r="E33" s="40"/>
      <c r="F33" s="40"/>
      <c r="G33" s="40">
        <v>141</v>
      </c>
    </row>
    <row r="34" spans="2:7" ht="24.75" customHeight="1" thickBot="1">
      <c r="B34" s="19" t="s">
        <v>28</v>
      </c>
      <c r="C34" s="20"/>
      <c r="D34" s="41">
        <f>SUM(D12:D33)</f>
        <v>2056</v>
      </c>
      <c r="E34" s="41">
        <f>SUM(E12:E33)</f>
        <v>212</v>
      </c>
      <c r="F34" s="41">
        <f>SUM(F12:F33)</f>
        <v>922</v>
      </c>
      <c r="G34" s="41">
        <f>SUM(G12:G33)</f>
        <v>922</v>
      </c>
    </row>
    <row r="35" spans="2:4" ht="24.75" customHeight="1">
      <c r="B35" s="28"/>
      <c r="C35" s="28"/>
      <c r="D35" s="28"/>
    </row>
  </sheetData>
  <sheetProtection/>
  <mergeCells count="10">
    <mergeCell ref="C1:G1"/>
    <mergeCell ref="C2:G2"/>
    <mergeCell ref="B4:G4"/>
    <mergeCell ref="D8:D10"/>
    <mergeCell ref="B8:B10"/>
    <mergeCell ref="C8:C10"/>
    <mergeCell ref="E9:E10"/>
    <mergeCell ref="F9:F10"/>
    <mergeCell ref="G9:G10"/>
    <mergeCell ref="E8:G8"/>
  </mergeCells>
  <printOptions/>
  <pageMargins left="0.3937007874015748" right="0.3937007874015748" top="0.5905511811023623" bottom="0.2755905511811024" header="0.3937007874015748" footer="0.31496062992125984"/>
  <pageSetup blackAndWhite="1" firstPageNumber="444" useFirstPageNumber="1" fitToHeight="1" fitToWidth="1" horizontalDpi="600" verticalDpi="600" orientation="portrait" paperSize="9" scale="71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9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7.75390625" style="1" customWidth="1"/>
    <col min="4" max="4" width="25.125" style="1" customWidth="1"/>
    <col min="5" max="6" width="9.875" style="1" customWidth="1"/>
    <col min="7" max="7" width="9.25390625" style="1" customWidth="1"/>
    <col min="8" max="16384" width="8.875" style="1" customWidth="1"/>
  </cols>
  <sheetData>
    <row r="1" spans="2:4" ht="18.75" customHeight="1">
      <c r="B1" s="7"/>
      <c r="C1" s="6"/>
      <c r="D1" s="176" t="s">
        <v>129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2" ht="109.5" customHeight="1">
      <c r="B4" s="239" t="s">
        <v>199</v>
      </c>
      <c r="C4" s="239"/>
      <c r="D4" s="239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33" t="s">
        <v>56</v>
      </c>
      <c r="C8" s="236" t="s">
        <v>119</v>
      </c>
      <c r="D8" s="275" t="s">
        <v>32</v>
      </c>
    </row>
    <row r="9" spans="2:4" ht="25.5" customHeight="1">
      <c r="B9" s="234"/>
      <c r="C9" s="237"/>
      <c r="D9" s="245"/>
    </row>
    <row r="10" spans="2:4" ht="24.75" customHeight="1" thickBot="1">
      <c r="B10" s="234"/>
      <c r="C10" s="237"/>
      <c r="D10" s="276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50"/>
    </row>
    <row r="13" spans="2:4" ht="21.75" customHeight="1">
      <c r="B13" s="16" t="s">
        <v>34</v>
      </c>
      <c r="C13" s="10" t="s">
        <v>10</v>
      </c>
      <c r="D13" s="51">
        <v>37</v>
      </c>
    </row>
    <row r="14" spans="2:4" ht="21.75" customHeight="1">
      <c r="B14" s="16" t="s">
        <v>36</v>
      </c>
      <c r="C14" s="10" t="s">
        <v>11</v>
      </c>
      <c r="D14" s="74"/>
    </row>
    <row r="15" spans="2:4" ht="21.75" customHeight="1">
      <c r="B15" s="16" t="s">
        <v>35</v>
      </c>
      <c r="C15" s="10" t="s">
        <v>116</v>
      </c>
      <c r="D15" s="74"/>
    </row>
    <row r="16" spans="2:4" ht="21.75" customHeight="1">
      <c r="B16" s="16" t="s">
        <v>37</v>
      </c>
      <c r="C16" s="10" t="s">
        <v>12</v>
      </c>
      <c r="D16" s="74"/>
    </row>
    <row r="17" spans="2:4" ht="21.75" customHeight="1">
      <c r="B17" s="16" t="s">
        <v>38</v>
      </c>
      <c r="C17" s="10" t="s">
        <v>13</v>
      </c>
      <c r="D17" s="74"/>
    </row>
    <row r="18" spans="2:4" ht="21.75" customHeight="1">
      <c r="B18" s="16" t="s">
        <v>39</v>
      </c>
      <c r="C18" s="10" t="s">
        <v>14</v>
      </c>
      <c r="D18" s="74"/>
    </row>
    <row r="19" spans="2:4" ht="21.75" customHeight="1">
      <c r="B19" s="16" t="s">
        <v>40</v>
      </c>
      <c r="C19" s="10" t="s">
        <v>15</v>
      </c>
      <c r="D19" s="74"/>
    </row>
    <row r="20" spans="2:4" ht="21.75" customHeight="1">
      <c r="B20" s="16" t="s">
        <v>41</v>
      </c>
      <c r="C20" s="10" t="s">
        <v>16</v>
      </c>
      <c r="D20" s="74"/>
    </row>
    <row r="21" spans="2:4" ht="21.75" customHeight="1">
      <c r="B21" s="16" t="s">
        <v>42</v>
      </c>
      <c r="C21" s="10" t="s">
        <v>17</v>
      </c>
      <c r="D21" s="74"/>
    </row>
    <row r="22" spans="2:4" ht="21.75" customHeight="1">
      <c r="B22" s="16" t="s">
        <v>43</v>
      </c>
      <c r="C22" s="10" t="s">
        <v>18</v>
      </c>
      <c r="D22" s="74">
        <v>73.5</v>
      </c>
    </row>
    <row r="23" spans="2:4" ht="21.75" customHeight="1">
      <c r="B23" s="16" t="s">
        <v>44</v>
      </c>
      <c r="C23" s="10" t="s">
        <v>19</v>
      </c>
      <c r="D23" s="74"/>
    </row>
    <row r="24" spans="2:4" ht="21.75" customHeight="1">
      <c r="B24" s="16" t="s">
        <v>45</v>
      </c>
      <c r="C24" s="10" t="s">
        <v>20</v>
      </c>
      <c r="D24" s="74"/>
    </row>
    <row r="25" spans="2:4" ht="21.75" customHeight="1">
      <c r="B25" s="16" t="s">
        <v>46</v>
      </c>
      <c r="C25" s="10" t="s">
        <v>21</v>
      </c>
      <c r="D25" s="51">
        <v>37</v>
      </c>
    </row>
    <row r="26" spans="2:4" ht="21.75" customHeight="1">
      <c r="B26" s="16" t="s">
        <v>47</v>
      </c>
      <c r="C26" s="10" t="s">
        <v>22</v>
      </c>
      <c r="D26" s="74"/>
    </row>
    <row r="27" spans="2:4" ht="21.75" customHeight="1">
      <c r="B27" s="16" t="s">
        <v>48</v>
      </c>
      <c r="C27" s="10" t="s">
        <v>23</v>
      </c>
      <c r="D27" s="74"/>
    </row>
    <row r="28" spans="2:4" ht="21.75" customHeight="1">
      <c r="B28" s="16" t="s">
        <v>49</v>
      </c>
      <c r="C28" s="10" t="s">
        <v>24</v>
      </c>
      <c r="D28" s="74"/>
    </row>
    <row r="29" spans="2:4" ht="21.75" customHeight="1">
      <c r="B29" s="16" t="s">
        <v>50</v>
      </c>
      <c r="C29" s="10" t="s">
        <v>115</v>
      </c>
      <c r="D29" s="74"/>
    </row>
    <row r="30" spans="2:4" ht="21.75" customHeight="1">
      <c r="B30" s="16" t="s">
        <v>51</v>
      </c>
      <c r="C30" s="10" t="s">
        <v>26</v>
      </c>
      <c r="D30" s="74">
        <v>73.5</v>
      </c>
    </row>
    <row r="31" spans="2:4" ht="21.75" customHeight="1">
      <c r="B31" s="16" t="s">
        <v>52</v>
      </c>
      <c r="C31" s="10" t="s">
        <v>117</v>
      </c>
      <c r="D31" s="51">
        <v>147</v>
      </c>
    </row>
    <row r="32" spans="2:4" ht="21.75" customHeight="1">
      <c r="B32" s="17" t="s">
        <v>53</v>
      </c>
      <c r="C32" s="10" t="s">
        <v>118</v>
      </c>
      <c r="D32" s="74"/>
    </row>
    <row r="33" spans="2:4" ht="21.75" customHeight="1" thickBot="1">
      <c r="B33" s="18" t="s">
        <v>54</v>
      </c>
      <c r="C33" s="10" t="s">
        <v>58</v>
      </c>
      <c r="D33" s="52"/>
    </row>
    <row r="34" spans="2:4" ht="21.75" customHeight="1" thickBot="1">
      <c r="B34" s="19" t="s">
        <v>28</v>
      </c>
      <c r="C34" s="20"/>
      <c r="D34" s="41">
        <f>SUM(D12:D33)</f>
        <v>368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45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38"/>
  <sheetViews>
    <sheetView zoomScalePageLayoutView="0" workbookViewId="0" topLeftCell="A2">
      <selection activeCell="C4" sqref="C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00390625" style="1" customWidth="1"/>
    <col min="4" max="4" width="27.875" style="1" hidden="1" customWidth="1"/>
    <col min="5" max="5" width="18.25390625" style="1" hidden="1" customWidth="1"/>
    <col min="6" max="6" width="32.125" style="1" customWidth="1"/>
    <col min="7" max="16384" width="8.875" style="1" customWidth="1"/>
  </cols>
  <sheetData>
    <row r="1" spans="2:4" ht="18.75" customHeight="1" hidden="1">
      <c r="B1" s="7"/>
      <c r="C1" s="230"/>
      <c r="D1" s="230"/>
    </row>
    <row r="2" spans="2:6" ht="18.75" customHeight="1">
      <c r="B2" s="7"/>
      <c r="C2" s="6"/>
      <c r="D2" s="231" t="s">
        <v>91</v>
      </c>
      <c r="E2" s="242"/>
      <c r="F2" s="242"/>
    </row>
    <row r="3" spans="2:6" ht="24.75" customHeight="1">
      <c r="B3" s="7"/>
      <c r="C3" s="6"/>
      <c r="D3" s="231" t="s">
        <v>193</v>
      </c>
      <c r="E3" s="242"/>
      <c r="F3" s="242"/>
    </row>
    <row r="4" spans="2:4" ht="13.5" customHeight="1">
      <c r="B4" s="139"/>
      <c r="C4" s="7"/>
      <c r="D4" s="29"/>
    </row>
    <row r="5" spans="2:10" ht="78" customHeight="1">
      <c r="B5" s="239" t="s">
        <v>180</v>
      </c>
      <c r="C5" s="239"/>
      <c r="D5" s="239"/>
      <c r="E5" s="241"/>
      <c r="F5" s="241"/>
      <c r="G5" s="4"/>
      <c r="H5" s="4"/>
      <c r="I5" s="4"/>
      <c r="J5" s="4"/>
    </row>
    <row r="6" spans="2:4" ht="12.75" customHeight="1">
      <c r="B6" s="8"/>
      <c r="C6" s="8"/>
      <c r="D6" s="11"/>
    </row>
    <row r="7" spans="2:6" ht="16.5" customHeight="1">
      <c r="B7" s="12"/>
      <c r="C7" s="13"/>
      <c r="D7" s="243" t="s">
        <v>31</v>
      </c>
      <c r="E7" s="242"/>
      <c r="F7" s="242"/>
    </row>
    <row r="8" spans="2:6" ht="7.5" customHeight="1" thickBot="1">
      <c r="B8" s="12"/>
      <c r="C8" s="14"/>
      <c r="F8" s="183"/>
    </row>
    <row r="9" spans="2:6" s="3" customFormat="1" ht="33" customHeight="1">
      <c r="B9" s="233" t="s">
        <v>56</v>
      </c>
      <c r="C9" s="236" t="s">
        <v>60</v>
      </c>
      <c r="D9" s="236" t="s">
        <v>32</v>
      </c>
      <c r="E9" s="240" t="s">
        <v>110</v>
      </c>
      <c r="F9" s="236" t="s">
        <v>32</v>
      </c>
    </row>
    <row r="10" spans="2:6" ht="25.5" customHeight="1">
      <c r="B10" s="234"/>
      <c r="C10" s="237"/>
      <c r="D10" s="237"/>
      <c r="E10" s="237"/>
      <c r="F10" s="237"/>
    </row>
    <row r="11" spans="2:6" ht="24.75" customHeight="1" thickBot="1">
      <c r="B11" s="234"/>
      <c r="C11" s="237"/>
      <c r="D11" s="238"/>
      <c r="E11" s="238"/>
      <c r="F11" s="238"/>
    </row>
    <row r="12" spans="2:6" ht="24.75" customHeight="1" thickBot="1">
      <c r="B12" s="5">
        <v>1</v>
      </c>
      <c r="C12" s="5">
        <v>2</v>
      </c>
      <c r="D12" s="5">
        <v>3</v>
      </c>
      <c r="E12" s="5">
        <v>3</v>
      </c>
      <c r="F12" s="5">
        <v>3</v>
      </c>
    </row>
    <row r="13" spans="2:6" ht="20.25">
      <c r="B13" s="15" t="s">
        <v>33</v>
      </c>
      <c r="C13" s="80" t="s">
        <v>113</v>
      </c>
      <c r="D13" s="140">
        <v>641</v>
      </c>
      <c r="E13" s="153"/>
      <c r="F13" s="153">
        <v>336</v>
      </c>
    </row>
    <row r="14" spans="2:6" ht="21.75" customHeight="1">
      <c r="B14" s="16" t="s">
        <v>34</v>
      </c>
      <c r="C14" s="81" t="s">
        <v>10</v>
      </c>
      <c r="D14" s="153">
        <v>320</v>
      </c>
      <c r="E14" s="153"/>
      <c r="F14" s="153">
        <v>336</v>
      </c>
    </row>
    <row r="15" spans="2:6" ht="21.75" customHeight="1">
      <c r="B15" s="16" t="s">
        <v>36</v>
      </c>
      <c r="C15" s="81" t="s">
        <v>11</v>
      </c>
      <c r="D15" s="153">
        <v>320</v>
      </c>
      <c r="E15" s="153"/>
      <c r="F15" s="153">
        <v>336</v>
      </c>
    </row>
    <row r="16" spans="2:6" ht="21.75" customHeight="1">
      <c r="B16" s="16" t="s">
        <v>35</v>
      </c>
      <c r="C16" s="81" t="s">
        <v>114</v>
      </c>
      <c r="D16" s="153">
        <v>320</v>
      </c>
      <c r="E16" s="153"/>
      <c r="F16" s="153">
        <v>336</v>
      </c>
    </row>
    <row r="17" spans="2:6" ht="21.75" customHeight="1">
      <c r="B17" s="16" t="s">
        <v>37</v>
      </c>
      <c r="C17" s="81" t="s">
        <v>12</v>
      </c>
      <c r="D17" s="153">
        <v>641</v>
      </c>
      <c r="E17" s="153">
        <f>-321</f>
        <v>-321</v>
      </c>
      <c r="F17" s="153">
        <v>336</v>
      </c>
    </row>
    <row r="18" spans="2:6" ht="21.75" customHeight="1">
      <c r="B18" s="16" t="s">
        <v>38</v>
      </c>
      <c r="C18" s="81" t="s">
        <v>13</v>
      </c>
      <c r="D18" s="153">
        <v>320</v>
      </c>
      <c r="E18" s="153"/>
      <c r="F18" s="153">
        <v>336</v>
      </c>
    </row>
    <row r="19" spans="2:6" ht="21.75" customHeight="1">
      <c r="B19" s="16" t="s">
        <v>39</v>
      </c>
      <c r="C19" s="81" t="s">
        <v>14</v>
      </c>
      <c r="D19" s="153">
        <v>320</v>
      </c>
      <c r="E19" s="153"/>
      <c r="F19" s="153">
        <v>336</v>
      </c>
    </row>
    <row r="20" spans="2:6" ht="21.75" customHeight="1">
      <c r="B20" s="16" t="s">
        <v>40</v>
      </c>
      <c r="C20" s="81" t="s">
        <v>15</v>
      </c>
      <c r="D20" s="153">
        <v>320</v>
      </c>
      <c r="E20" s="153"/>
      <c r="F20" s="153">
        <v>336</v>
      </c>
    </row>
    <row r="21" spans="2:6" ht="21.75" customHeight="1">
      <c r="B21" s="16" t="s">
        <v>41</v>
      </c>
      <c r="C21" s="81" t="s">
        <v>16</v>
      </c>
      <c r="D21" s="153">
        <v>641</v>
      </c>
      <c r="E21" s="153"/>
      <c r="F21" s="153">
        <v>673</v>
      </c>
    </row>
    <row r="22" spans="2:6" ht="21.75" customHeight="1">
      <c r="B22" s="16" t="s">
        <v>42</v>
      </c>
      <c r="C22" s="81" t="s">
        <v>17</v>
      </c>
      <c r="D22" s="153">
        <v>320</v>
      </c>
      <c r="E22" s="153"/>
      <c r="F22" s="153">
        <v>336</v>
      </c>
    </row>
    <row r="23" spans="2:6" ht="21.75" customHeight="1">
      <c r="B23" s="16" t="s">
        <v>43</v>
      </c>
      <c r="C23" s="81" t="s">
        <v>18</v>
      </c>
      <c r="D23" s="153">
        <v>641</v>
      </c>
      <c r="E23" s="153"/>
      <c r="F23" s="153">
        <v>673</v>
      </c>
    </row>
    <row r="24" spans="2:6" ht="21.75" customHeight="1">
      <c r="B24" s="16" t="s">
        <v>44</v>
      </c>
      <c r="C24" s="81" t="s">
        <v>19</v>
      </c>
      <c r="D24" s="153">
        <v>320</v>
      </c>
      <c r="E24" s="153"/>
      <c r="F24" s="153">
        <v>336</v>
      </c>
    </row>
    <row r="25" spans="2:6" ht="21.75" customHeight="1">
      <c r="B25" s="16" t="s">
        <v>45</v>
      </c>
      <c r="C25" s="81" t="s">
        <v>20</v>
      </c>
      <c r="D25" s="153">
        <v>641</v>
      </c>
      <c r="E25" s="153"/>
      <c r="F25" s="153">
        <v>673</v>
      </c>
    </row>
    <row r="26" spans="2:6" ht="21.75" customHeight="1">
      <c r="B26" s="16" t="s">
        <v>46</v>
      </c>
      <c r="C26" s="81" t="s">
        <v>21</v>
      </c>
      <c r="D26" s="153">
        <v>641</v>
      </c>
      <c r="E26" s="153">
        <f>-321</f>
        <v>-321</v>
      </c>
      <c r="F26" s="153">
        <v>336</v>
      </c>
    </row>
    <row r="27" spans="2:6" ht="21.75" customHeight="1">
      <c r="B27" s="16" t="s">
        <v>47</v>
      </c>
      <c r="C27" s="81" t="s">
        <v>22</v>
      </c>
      <c r="D27" s="153">
        <v>320</v>
      </c>
      <c r="E27" s="153"/>
      <c r="F27" s="153">
        <v>336</v>
      </c>
    </row>
    <row r="28" spans="2:6" ht="21.75" customHeight="1">
      <c r="B28" s="16" t="s">
        <v>48</v>
      </c>
      <c r="C28" s="81" t="s">
        <v>23</v>
      </c>
      <c r="D28" s="153">
        <v>641</v>
      </c>
      <c r="E28" s="153"/>
      <c r="F28" s="153">
        <v>673</v>
      </c>
    </row>
    <row r="29" spans="2:6" ht="21.75" customHeight="1">
      <c r="B29" s="16" t="s">
        <v>49</v>
      </c>
      <c r="C29" s="81" t="s">
        <v>24</v>
      </c>
      <c r="D29" s="153">
        <v>641</v>
      </c>
      <c r="E29" s="153"/>
      <c r="F29" s="153">
        <v>673</v>
      </c>
    </row>
    <row r="30" spans="2:6" ht="21.75" customHeight="1">
      <c r="B30" s="16" t="s">
        <v>50</v>
      </c>
      <c r="C30" s="81" t="s">
        <v>115</v>
      </c>
      <c r="D30" s="153">
        <v>641</v>
      </c>
      <c r="E30" s="153"/>
      <c r="F30" s="153">
        <v>336</v>
      </c>
    </row>
    <row r="31" spans="2:6" ht="21.75" customHeight="1">
      <c r="B31" s="16" t="s">
        <v>51</v>
      </c>
      <c r="C31" s="81" t="s">
        <v>26</v>
      </c>
      <c r="D31" s="153">
        <v>320</v>
      </c>
      <c r="E31" s="153"/>
      <c r="F31" s="153">
        <v>336</v>
      </c>
    </row>
    <row r="32" spans="2:6" ht="21.75" customHeight="1">
      <c r="B32" s="16" t="s">
        <v>52</v>
      </c>
      <c r="C32" s="81" t="s">
        <v>117</v>
      </c>
      <c r="D32" s="153"/>
      <c r="E32" s="153"/>
      <c r="F32" s="153"/>
    </row>
    <row r="33" spans="2:6" ht="21.75" customHeight="1">
      <c r="B33" s="17" t="s">
        <v>53</v>
      </c>
      <c r="C33" s="81" t="s">
        <v>118</v>
      </c>
      <c r="D33" s="153">
        <v>320</v>
      </c>
      <c r="E33" s="153"/>
      <c r="F33" s="153">
        <v>336</v>
      </c>
    </row>
    <row r="34" spans="2:6" ht="21.75" customHeight="1" thickBot="1">
      <c r="B34" s="18" t="s">
        <v>54</v>
      </c>
      <c r="C34" s="81" t="s">
        <v>58</v>
      </c>
      <c r="D34" s="154">
        <v>320</v>
      </c>
      <c r="E34" s="153"/>
      <c r="F34" s="153">
        <v>336</v>
      </c>
    </row>
    <row r="35" spans="2:6" ht="21.75" customHeight="1" thickBot="1">
      <c r="B35" s="19" t="s">
        <v>28</v>
      </c>
      <c r="C35" s="20"/>
      <c r="D35" s="41">
        <f>SUM(D13:D34)</f>
        <v>9609</v>
      </c>
      <c r="E35" s="41">
        <f>SUM(E13:E34)</f>
        <v>-642</v>
      </c>
      <c r="F35" s="41">
        <f>SUM(F13:F34)</f>
        <v>8741</v>
      </c>
    </row>
    <row r="36" spans="2:4" ht="21.75" customHeight="1" hidden="1" thickBot="1">
      <c r="B36" s="22"/>
      <c r="C36" s="23" t="s">
        <v>29</v>
      </c>
      <c r="D36" s="24"/>
    </row>
    <row r="37" spans="2:4" ht="21.75" customHeight="1" hidden="1" thickBot="1">
      <c r="B37" s="25" t="s">
        <v>30</v>
      </c>
      <c r="C37" s="26"/>
      <c r="D37" s="27">
        <f>D35+D36</f>
        <v>9609</v>
      </c>
    </row>
    <row r="38" ht="24.75" customHeight="1">
      <c r="F38" s="2"/>
    </row>
  </sheetData>
  <sheetProtection/>
  <mergeCells count="10">
    <mergeCell ref="C1:D1"/>
    <mergeCell ref="B9:B11"/>
    <mergeCell ref="C9:C11"/>
    <mergeCell ref="D9:D11"/>
    <mergeCell ref="E9:E11"/>
    <mergeCell ref="F9:F11"/>
    <mergeCell ref="B5:F5"/>
    <mergeCell ref="D2:F2"/>
    <mergeCell ref="D3:F3"/>
    <mergeCell ref="D7:F7"/>
  </mergeCells>
  <printOptions/>
  <pageMargins left="0.3937007874015748" right="0.3937007874015748" top="0.5905511811023623" bottom="0.2755905511811024" header="0.3937007874015748" footer="0.31496062992125984"/>
  <pageSetup blackAndWhite="1" firstPageNumber="405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7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3.875" style="1" customWidth="1"/>
    <col min="4" max="4" width="32.1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71</v>
      </c>
    </row>
    <row r="2" spans="2:4" ht="18.7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2" ht="138.75" customHeight="1">
      <c r="B4" s="239" t="s">
        <v>155</v>
      </c>
      <c r="C4" s="239"/>
      <c r="D4" s="239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3" ht="7.5" customHeight="1" thickBot="1">
      <c r="B7" s="12"/>
      <c r="C7" s="14"/>
    </row>
    <row r="8" spans="2:4" s="3" customFormat="1" ht="33" customHeight="1">
      <c r="B8" s="233" t="s">
        <v>56</v>
      </c>
      <c r="C8" s="236" t="s">
        <v>119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7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50">
        <v>27</v>
      </c>
    </row>
    <row r="13" spans="2:4" ht="21.75" customHeight="1">
      <c r="B13" s="16" t="s">
        <v>34</v>
      </c>
      <c r="C13" s="10" t="s">
        <v>10</v>
      </c>
      <c r="D13" s="51">
        <v>18</v>
      </c>
    </row>
    <row r="14" spans="2:4" ht="21.75" customHeight="1">
      <c r="B14" s="16" t="s">
        <v>36</v>
      </c>
      <c r="C14" s="10" t="s">
        <v>11</v>
      </c>
      <c r="D14" s="51">
        <v>10</v>
      </c>
    </row>
    <row r="15" spans="2:4" ht="21.75" customHeight="1">
      <c r="B15" s="16" t="s">
        <v>35</v>
      </c>
      <c r="C15" s="10" t="s">
        <v>116</v>
      </c>
      <c r="D15" s="51">
        <v>43</v>
      </c>
    </row>
    <row r="16" spans="2:4" ht="21.75" customHeight="1">
      <c r="B16" s="16" t="s">
        <v>37</v>
      </c>
      <c r="C16" s="10" t="s">
        <v>12</v>
      </c>
      <c r="D16" s="51">
        <v>16</v>
      </c>
    </row>
    <row r="17" spans="2:4" ht="21.75" customHeight="1">
      <c r="B17" s="16" t="s">
        <v>38</v>
      </c>
      <c r="C17" s="10" t="s">
        <v>13</v>
      </c>
      <c r="D17" s="51">
        <v>10</v>
      </c>
    </row>
    <row r="18" spans="2:4" ht="21.75" customHeight="1">
      <c r="B18" s="16" t="s">
        <v>39</v>
      </c>
      <c r="C18" s="10" t="s">
        <v>14</v>
      </c>
      <c r="D18" s="51">
        <v>8</v>
      </c>
    </row>
    <row r="19" spans="2:4" ht="21.75" customHeight="1">
      <c r="B19" s="16" t="s">
        <v>40</v>
      </c>
      <c r="C19" s="10" t="s">
        <v>15</v>
      </c>
      <c r="D19" s="51"/>
    </row>
    <row r="20" spans="2:4" ht="21.75" customHeight="1">
      <c r="B20" s="16" t="s">
        <v>41</v>
      </c>
      <c r="C20" s="10" t="s">
        <v>16</v>
      </c>
      <c r="D20" s="51">
        <v>12</v>
      </c>
    </row>
    <row r="21" spans="2:4" ht="21.75" customHeight="1">
      <c r="B21" s="16" t="s">
        <v>42</v>
      </c>
      <c r="C21" s="10" t="s">
        <v>17</v>
      </c>
      <c r="D21" s="51"/>
    </row>
    <row r="22" spans="2:4" ht="21.75" customHeight="1">
      <c r="B22" s="16" t="s">
        <v>43</v>
      </c>
      <c r="C22" s="10" t="s">
        <v>18</v>
      </c>
      <c r="D22" s="51">
        <v>14</v>
      </c>
    </row>
    <row r="23" spans="2:4" ht="21.75" customHeight="1">
      <c r="B23" s="16" t="s">
        <v>44</v>
      </c>
      <c r="C23" s="10" t="s">
        <v>19</v>
      </c>
      <c r="D23" s="51">
        <v>14</v>
      </c>
    </row>
    <row r="24" spans="2:4" ht="21.75" customHeight="1">
      <c r="B24" s="16" t="s">
        <v>45</v>
      </c>
      <c r="C24" s="10" t="s">
        <v>20</v>
      </c>
      <c r="D24" s="51">
        <v>18</v>
      </c>
    </row>
    <row r="25" spans="2:4" ht="21.75" customHeight="1">
      <c r="B25" s="16" t="s">
        <v>46</v>
      </c>
      <c r="C25" s="10" t="s">
        <v>21</v>
      </c>
      <c r="D25" s="51">
        <v>6</v>
      </c>
    </row>
    <row r="26" spans="2:4" ht="21.75" customHeight="1">
      <c r="B26" s="16" t="s">
        <v>47</v>
      </c>
      <c r="C26" s="10" t="s">
        <v>22</v>
      </c>
      <c r="D26" s="51">
        <v>14</v>
      </c>
    </row>
    <row r="27" spans="2:4" ht="21.75" customHeight="1">
      <c r="B27" s="16" t="s">
        <v>48</v>
      </c>
      <c r="C27" s="10" t="s">
        <v>23</v>
      </c>
      <c r="D27" s="51">
        <v>8</v>
      </c>
    </row>
    <row r="28" spans="2:4" ht="21.75" customHeight="1">
      <c r="B28" s="16" t="s">
        <v>49</v>
      </c>
      <c r="C28" s="10" t="s">
        <v>24</v>
      </c>
      <c r="D28" s="51">
        <v>10</v>
      </c>
    </row>
    <row r="29" spans="2:4" ht="21.75" customHeight="1">
      <c r="B29" s="16" t="s">
        <v>50</v>
      </c>
      <c r="C29" s="10" t="s">
        <v>115</v>
      </c>
      <c r="D29" s="51">
        <v>37</v>
      </c>
    </row>
    <row r="30" spans="2:4" ht="21.75" customHeight="1">
      <c r="B30" s="16" t="s">
        <v>51</v>
      </c>
      <c r="C30" s="10" t="s">
        <v>26</v>
      </c>
      <c r="D30" s="51">
        <v>12</v>
      </c>
    </row>
    <row r="31" spans="2:4" ht="21.75" customHeight="1">
      <c r="B31" s="16" t="s">
        <v>52</v>
      </c>
      <c r="C31" s="10" t="s">
        <v>117</v>
      </c>
      <c r="D31" s="51">
        <v>111</v>
      </c>
    </row>
    <row r="32" spans="2:4" ht="21.75" customHeight="1">
      <c r="B32" s="17" t="s">
        <v>53</v>
      </c>
      <c r="C32" s="10" t="s">
        <v>118</v>
      </c>
      <c r="D32" s="51">
        <v>31</v>
      </c>
    </row>
    <row r="33" spans="2:4" ht="23.25" customHeight="1" thickBot="1">
      <c r="B33" s="18" t="s">
        <v>54</v>
      </c>
      <c r="C33" s="10" t="s">
        <v>58</v>
      </c>
      <c r="D33" s="52">
        <v>83</v>
      </c>
    </row>
    <row r="34" spans="2:4" ht="21.75" customHeight="1" thickBot="1">
      <c r="B34" s="19" t="s">
        <v>28</v>
      </c>
      <c r="C34" s="20"/>
      <c r="D34" s="41">
        <f>SUM(D12:D33)</f>
        <v>502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5">
    <mergeCell ref="B4:D4"/>
    <mergeCell ref="C3:D3"/>
    <mergeCell ref="D8:D10"/>
    <mergeCell ref="B8:B10"/>
    <mergeCell ref="C8:C10"/>
  </mergeCells>
  <printOptions/>
  <pageMargins left="0.3937007874015748" right="0.3937007874015748" top="0.5905511811023623" bottom="0.2755905511811024" header="0.3937007874015748" footer="0.31496062992125984"/>
  <pageSetup blackAndWhite="1" firstPageNumber="446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7.00390625" style="1" customWidth="1"/>
    <col min="4" max="4" width="27.875" style="1" customWidth="1"/>
    <col min="5" max="5" width="10.75390625" style="1" customWidth="1"/>
    <col min="6" max="6" width="13.875" style="1" customWidth="1"/>
    <col min="7" max="7" width="10.375" style="1" customWidth="1"/>
    <col min="8" max="8" width="8.625" style="1" customWidth="1"/>
    <col min="9" max="16384" width="8.875" style="1" customWidth="1"/>
  </cols>
  <sheetData>
    <row r="1" spans="2:6" ht="25.5" customHeight="1">
      <c r="B1" s="7"/>
      <c r="C1" s="7"/>
      <c r="D1" s="176" t="s">
        <v>102</v>
      </c>
      <c r="E1" s="21"/>
      <c r="F1" s="21"/>
    </row>
    <row r="2" spans="2:6" ht="19.5" customHeight="1">
      <c r="B2" s="7"/>
      <c r="C2" s="7"/>
      <c r="D2" s="176" t="s">
        <v>193</v>
      </c>
      <c r="E2" s="21"/>
      <c r="F2" s="21"/>
    </row>
    <row r="3" spans="2:6" ht="16.5" customHeight="1">
      <c r="B3" s="7"/>
      <c r="C3" s="7"/>
      <c r="D3" s="6"/>
      <c r="E3" s="21"/>
      <c r="F3" s="21"/>
    </row>
    <row r="4" spans="2:13" ht="81" customHeight="1">
      <c r="B4" s="239" t="s">
        <v>154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40">
        <v>2460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8778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1410</v>
      </c>
      <c r="E14" s="21"/>
      <c r="F14" s="21"/>
    </row>
    <row r="15" spans="2:6" ht="21.75" customHeight="1">
      <c r="B15" s="16" t="s">
        <v>35</v>
      </c>
      <c r="C15" s="10" t="s">
        <v>116</v>
      </c>
      <c r="D15" s="40">
        <v>3524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3498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2766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1450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1277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2327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758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3524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1330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4282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1729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1942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1436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1516</v>
      </c>
      <c r="E28" s="21"/>
      <c r="F28" s="21"/>
    </row>
    <row r="29" spans="2:6" ht="21.75" customHeight="1">
      <c r="B29" s="16" t="s">
        <v>50</v>
      </c>
      <c r="C29" s="10" t="s">
        <v>115</v>
      </c>
      <c r="D29" s="40">
        <v>6251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6690</v>
      </c>
      <c r="E30" s="21"/>
      <c r="F30" s="21"/>
    </row>
    <row r="31" spans="2:6" ht="21.75" customHeight="1">
      <c r="B31" s="16" t="s">
        <v>52</v>
      </c>
      <c r="C31" s="10" t="s">
        <v>117</v>
      </c>
      <c r="D31" s="40">
        <v>37385</v>
      </c>
      <c r="E31" s="21"/>
      <c r="F31" s="21"/>
    </row>
    <row r="32" spans="2:6" ht="21.75" customHeight="1">
      <c r="B32" s="17" t="s">
        <v>53</v>
      </c>
      <c r="C32" s="10" t="s">
        <v>118</v>
      </c>
      <c r="D32" s="40">
        <v>21785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28506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144624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144624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47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9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7.375" style="1" customWidth="1"/>
    <col min="4" max="4" width="22.00390625" style="1" hidden="1" customWidth="1"/>
    <col min="5" max="5" width="0.37109375" style="1" hidden="1" customWidth="1"/>
    <col min="6" max="6" width="27.375" style="1" customWidth="1"/>
    <col min="7" max="7" width="9.75390625" style="1" customWidth="1"/>
    <col min="8" max="16384" width="8.875" style="1" customWidth="1"/>
  </cols>
  <sheetData>
    <row r="1" spans="2:6" ht="18.75" customHeight="1">
      <c r="B1" s="7"/>
      <c r="C1" s="6"/>
      <c r="D1" s="6"/>
      <c r="E1" s="6"/>
      <c r="F1" s="176" t="s">
        <v>103</v>
      </c>
    </row>
    <row r="2" spans="2:6" ht="18.75" customHeight="1">
      <c r="B2" s="7"/>
      <c r="C2" s="7"/>
      <c r="D2" s="6"/>
      <c r="E2" s="6"/>
      <c r="F2" s="176" t="s">
        <v>193</v>
      </c>
    </row>
    <row r="3" spans="2:4" ht="10.5" customHeight="1">
      <c r="B3" s="7"/>
      <c r="C3" s="230"/>
      <c r="D3" s="230"/>
    </row>
    <row r="4" spans="2:12" ht="94.5" customHeight="1">
      <c r="B4" s="239" t="s">
        <v>149</v>
      </c>
      <c r="C4" s="239"/>
      <c r="D4" s="239"/>
      <c r="E4" s="239"/>
      <c r="F4" s="239"/>
      <c r="G4" s="4"/>
      <c r="H4" s="4"/>
      <c r="I4" s="4"/>
      <c r="J4" s="4"/>
      <c r="K4" s="4"/>
      <c r="L4" s="4"/>
    </row>
    <row r="5" spans="2:3" ht="12.75" customHeight="1">
      <c r="B5" s="8"/>
      <c r="C5" s="8"/>
    </row>
    <row r="6" spans="2:6" ht="16.5" customHeight="1">
      <c r="B6" s="12"/>
      <c r="C6" s="13"/>
      <c r="D6" s="8"/>
      <c r="E6" s="8"/>
      <c r="F6" s="199" t="s">
        <v>31</v>
      </c>
    </row>
    <row r="7" spans="2:3" ht="7.5" customHeight="1" thickBot="1">
      <c r="B7" s="12"/>
      <c r="C7" s="14"/>
    </row>
    <row r="8" spans="2:6" s="3" customFormat="1" ht="33" customHeight="1">
      <c r="B8" s="233" t="s">
        <v>56</v>
      </c>
      <c r="C8" s="236" t="s">
        <v>119</v>
      </c>
      <c r="D8" s="275" t="s">
        <v>32</v>
      </c>
      <c r="E8" s="147" t="s">
        <v>73</v>
      </c>
      <c r="F8" s="275" t="s">
        <v>32</v>
      </c>
    </row>
    <row r="9" spans="2:6" ht="25.5" customHeight="1">
      <c r="B9" s="234"/>
      <c r="C9" s="237"/>
      <c r="D9" s="245"/>
      <c r="E9" s="150"/>
      <c r="F9" s="245"/>
    </row>
    <row r="10" spans="2:6" ht="24.75" customHeight="1" thickBot="1">
      <c r="B10" s="234"/>
      <c r="C10" s="237"/>
      <c r="D10" s="276"/>
      <c r="E10" s="148"/>
      <c r="F10" s="276"/>
    </row>
    <row r="11" spans="2:6" ht="24.75" customHeight="1" thickBot="1">
      <c r="B11" s="5">
        <v>1</v>
      </c>
      <c r="C11" s="5">
        <v>2</v>
      </c>
      <c r="D11" s="35">
        <v>3</v>
      </c>
      <c r="E11" s="35">
        <v>3</v>
      </c>
      <c r="F11" s="35">
        <v>3</v>
      </c>
    </row>
    <row r="12" spans="2:6" ht="20.25">
      <c r="B12" s="15" t="s">
        <v>33</v>
      </c>
      <c r="C12" s="9" t="s">
        <v>113</v>
      </c>
      <c r="D12" s="50">
        <v>67324</v>
      </c>
      <c r="E12" s="50"/>
      <c r="F12" s="51">
        <v>67112</v>
      </c>
    </row>
    <row r="13" spans="2:6" ht="21.75" customHeight="1">
      <c r="B13" s="16" t="s">
        <v>34</v>
      </c>
      <c r="C13" s="10" t="s">
        <v>10</v>
      </c>
      <c r="D13" s="51">
        <v>38504</v>
      </c>
      <c r="E13" s="51"/>
      <c r="F13" s="51">
        <v>46692</v>
      </c>
    </row>
    <row r="14" spans="2:6" ht="21.75" customHeight="1">
      <c r="B14" s="16" t="s">
        <v>36</v>
      </c>
      <c r="C14" s="10" t="s">
        <v>11</v>
      </c>
      <c r="D14" s="51">
        <v>18763</v>
      </c>
      <c r="E14" s="51"/>
      <c r="F14" s="51">
        <v>22822</v>
      </c>
    </row>
    <row r="15" spans="2:6" ht="21.75" customHeight="1">
      <c r="B15" s="16" t="s">
        <v>35</v>
      </c>
      <c r="C15" s="10" t="s">
        <v>114</v>
      </c>
      <c r="D15" s="51">
        <v>39385</v>
      </c>
      <c r="E15" s="51">
        <v>4800</v>
      </c>
      <c r="F15" s="51">
        <v>38864</v>
      </c>
    </row>
    <row r="16" spans="2:6" ht="21.75" customHeight="1">
      <c r="B16" s="16" t="s">
        <v>37</v>
      </c>
      <c r="C16" s="10" t="s">
        <v>12</v>
      </c>
      <c r="D16" s="51">
        <v>37680</v>
      </c>
      <c r="E16" s="51"/>
      <c r="F16" s="51">
        <v>31979</v>
      </c>
    </row>
    <row r="17" spans="2:6" ht="21.75" customHeight="1">
      <c r="B17" s="16" t="s">
        <v>38</v>
      </c>
      <c r="C17" s="10" t="s">
        <v>13</v>
      </c>
      <c r="D17" s="51">
        <v>41797</v>
      </c>
      <c r="E17" s="51"/>
      <c r="F17" s="51">
        <v>36735</v>
      </c>
    </row>
    <row r="18" spans="2:6" ht="21.75" customHeight="1">
      <c r="B18" s="16" t="s">
        <v>39</v>
      </c>
      <c r="C18" s="10" t="s">
        <v>14</v>
      </c>
      <c r="D18" s="51">
        <v>44172</v>
      </c>
      <c r="E18" s="51"/>
      <c r="F18" s="51">
        <v>37993</v>
      </c>
    </row>
    <row r="19" spans="2:6" ht="21.75" customHeight="1">
      <c r="B19" s="16" t="s">
        <v>40</v>
      </c>
      <c r="C19" s="10" t="s">
        <v>15</v>
      </c>
      <c r="D19" s="51">
        <v>44667</v>
      </c>
      <c r="E19" s="51"/>
      <c r="F19" s="51">
        <v>57451</v>
      </c>
    </row>
    <row r="20" spans="2:6" ht="21.75" customHeight="1">
      <c r="B20" s="16" t="s">
        <v>41</v>
      </c>
      <c r="C20" s="10" t="s">
        <v>16</v>
      </c>
      <c r="D20" s="51">
        <v>37816</v>
      </c>
      <c r="E20" s="51"/>
      <c r="F20" s="51">
        <v>49552</v>
      </c>
    </row>
    <row r="21" spans="2:6" ht="21.75" customHeight="1">
      <c r="B21" s="16" t="s">
        <v>42</v>
      </c>
      <c r="C21" s="10" t="s">
        <v>17</v>
      </c>
      <c r="D21" s="51">
        <v>45695</v>
      </c>
      <c r="E21" s="51"/>
      <c r="F21" s="51">
        <v>57756</v>
      </c>
    </row>
    <row r="22" spans="2:6" ht="21.75" customHeight="1">
      <c r="B22" s="16" t="s">
        <v>43</v>
      </c>
      <c r="C22" s="10" t="s">
        <v>18</v>
      </c>
      <c r="D22" s="51">
        <v>61268</v>
      </c>
      <c r="E22" s="51"/>
      <c r="F22" s="51">
        <v>71575</v>
      </c>
    </row>
    <row r="23" spans="2:6" ht="21.75" customHeight="1">
      <c r="B23" s="16" t="s">
        <v>44</v>
      </c>
      <c r="C23" s="10" t="s">
        <v>19</v>
      </c>
      <c r="D23" s="51">
        <v>28148</v>
      </c>
      <c r="E23" s="51"/>
      <c r="F23" s="51">
        <v>30823</v>
      </c>
    </row>
    <row r="24" spans="2:6" ht="21.75" customHeight="1">
      <c r="B24" s="16" t="s">
        <v>45</v>
      </c>
      <c r="C24" s="10" t="s">
        <v>20</v>
      </c>
      <c r="D24" s="51">
        <v>32174</v>
      </c>
      <c r="E24" s="51"/>
      <c r="F24" s="51">
        <v>42481</v>
      </c>
    </row>
    <row r="25" spans="2:6" ht="21.75" customHeight="1">
      <c r="B25" s="16" t="s">
        <v>46</v>
      </c>
      <c r="C25" s="10" t="s">
        <v>21</v>
      </c>
      <c r="D25" s="51">
        <v>28458</v>
      </c>
      <c r="E25" s="51"/>
      <c r="F25" s="51">
        <v>24432</v>
      </c>
    </row>
    <row r="26" spans="2:6" ht="21.75" customHeight="1">
      <c r="B26" s="16" t="s">
        <v>47</v>
      </c>
      <c r="C26" s="10" t="s">
        <v>22</v>
      </c>
      <c r="D26" s="51">
        <v>48094</v>
      </c>
      <c r="E26" s="51"/>
      <c r="F26" s="51">
        <v>51619</v>
      </c>
    </row>
    <row r="27" spans="2:6" ht="21.75" customHeight="1">
      <c r="B27" s="16" t="s">
        <v>48</v>
      </c>
      <c r="C27" s="10" t="s">
        <v>23</v>
      </c>
      <c r="D27" s="51">
        <v>41210</v>
      </c>
      <c r="E27" s="51"/>
      <c r="F27" s="51">
        <v>36436</v>
      </c>
    </row>
    <row r="28" spans="2:6" ht="21.75" customHeight="1">
      <c r="B28" s="16" t="s">
        <v>49</v>
      </c>
      <c r="C28" s="10" t="s">
        <v>24</v>
      </c>
      <c r="D28" s="51">
        <v>27447</v>
      </c>
      <c r="E28" s="51"/>
      <c r="F28" s="51">
        <v>36096</v>
      </c>
    </row>
    <row r="29" spans="2:6" ht="21.75" customHeight="1">
      <c r="B29" s="16" t="s">
        <v>50</v>
      </c>
      <c r="C29" s="10" t="s">
        <v>115</v>
      </c>
      <c r="D29" s="51">
        <v>28156</v>
      </c>
      <c r="E29" s="51"/>
      <c r="F29" s="51">
        <v>28203</v>
      </c>
    </row>
    <row r="30" spans="2:6" ht="21.75" customHeight="1">
      <c r="B30" s="16" t="s">
        <v>51</v>
      </c>
      <c r="C30" s="10" t="s">
        <v>26</v>
      </c>
      <c r="D30" s="51">
        <v>26543</v>
      </c>
      <c r="E30" s="51"/>
      <c r="F30" s="51">
        <v>33695</v>
      </c>
    </row>
    <row r="31" spans="2:6" ht="21.75" customHeight="1">
      <c r="B31" s="16" t="s">
        <v>52</v>
      </c>
      <c r="C31" s="10" t="s">
        <v>27</v>
      </c>
      <c r="D31" s="51">
        <v>144454</v>
      </c>
      <c r="E31" s="51"/>
      <c r="F31" s="51">
        <v>143476</v>
      </c>
    </row>
    <row r="32" spans="2:6" ht="21.75" customHeight="1">
      <c r="B32" s="17" t="s">
        <v>53</v>
      </c>
      <c r="C32" s="10" t="s">
        <v>57</v>
      </c>
      <c r="D32" s="51">
        <v>75543</v>
      </c>
      <c r="E32" s="51"/>
      <c r="F32" s="51">
        <v>74920</v>
      </c>
    </row>
    <row r="33" spans="2:6" ht="21.75" customHeight="1" thickBot="1">
      <c r="B33" s="18" t="s">
        <v>54</v>
      </c>
      <c r="C33" s="10" t="s">
        <v>58</v>
      </c>
      <c r="D33" s="52">
        <v>51736</v>
      </c>
      <c r="E33" s="52"/>
      <c r="F33" s="51">
        <v>64913</v>
      </c>
    </row>
    <row r="34" spans="2:6" ht="21.75" customHeight="1" thickBot="1">
      <c r="B34" s="19" t="s">
        <v>28</v>
      </c>
      <c r="C34" s="20"/>
      <c r="D34" s="41">
        <f>SUM(D12:D33)</f>
        <v>1009034</v>
      </c>
      <c r="E34" s="41">
        <f>SUM(E12:E33)</f>
        <v>4800</v>
      </c>
      <c r="F34" s="41">
        <f>SUM(F12:F33)</f>
        <v>1085625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8" ht="24.75" customHeight="1">
      <c r="B37" s="28"/>
      <c r="C37" s="28"/>
      <c r="H37" s="2"/>
    </row>
  </sheetData>
  <sheetProtection/>
  <mergeCells count="6">
    <mergeCell ref="B4:F4"/>
    <mergeCell ref="C3:D3"/>
    <mergeCell ref="D8:D10"/>
    <mergeCell ref="B8:B10"/>
    <mergeCell ref="C8:C10"/>
    <mergeCell ref="F8:F10"/>
  </mergeCells>
  <printOptions/>
  <pageMargins left="0.3937007874015748" right="0.3937007874015748" top="0.5905511811023623" bottom="0.2755905511811024" header="0.3937007874015748" footer="0.31496062992125984"/>
  <pageSetup blackAndWhite="1" firstPageNumber="448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7.6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130</v>
      </c>
    </row>
    <row r="2" spans="2:4" ht="22.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2" ht="135" customHeight="1">
      <c r="B4" s="239" t="s">
        <v>200</v>
      </c>
      <c r="C4" s="239"/>
      <c r="D4" s="239"/>
      <c r="E4" s="145"/>
      <c r="F4" s="4"/>
      <c r="G4" s="4"/>
      <c r="H4" s="4"/>
      <c r="I4" s="4"/>
      <c r="J4" s="4"/>
      <c r="K4" s="4"/>
      <c r="L4" s="4"/>
    </row>
    <row r="5" spans="2:3" ht="5.25" customHeight="1">
      <c r="B5" s="8" t="s">
        <v>79</v>
      </c>
      <c r="C5" s="8"/>
    </row>
    <row r="6" spans="2:4" ht="16.5" customHeight="1" thickBot="1">
      <c r="B6" s="12"/>
      <c r="C6" s="13"/>
      <c r="D6" s="199" t="s">
        <v>31</v>
      </c>
    </row>
    <row r="7" spans="2:4" s="3" customFormat="1" ht="33" customHeight="1">
      <c r="B7" s="233" t="s">
        <v>56</v>
      </c>
      <c r="C7" s="236" t="s">
        <v>119</v>
      </c>
      <c r="D7" s="236" t="s">
        <v>32</v>
      </c>
    </row>
    <row r="8" spans="2:4" ht="25.5" customHeight="1">
      <c r="B8" s="234"/>
      <c r="C8" s="237"/>
      <c r="D8" s="237"/>
    </row>
    <row r="9" spans="2:4" ht="24.75" customHeight="1" thickBot="1">
      <c r="B9" s="234"/>
      <c r="C9" s="237"/>
      <c r="D9" s="237"/>
    </row>
    <row r="10" spans="2:4" ht="24.75" customHeight="1" thickBot="1">
      <c r="B10" s="5">
        <v>1</v>
      </c>
      <c r="C10" s="168">
        <v>2</v>
      </c>
      <c r="D10" s="5">
        <v>3</v>
      </c>
    </row>
    <row r="11" spans="2:4" ht="20.25">
      <c r="B11" s="15" t="s">
        <v>33</v>
      </c>
      <c r="C11" s="9" t="s">
        <v>113</v>
      </c>
      <c r="D11" s="79">
        <v>160</v>
      </c>
    </row>
    <row r="12" spans="2:4" ht="21.75" customHeight="1">
      <c r="B12" s="16" t="s">
        <v>34</v>
      </c>
      <c r="C12" s="10" t="s">
        <v>10</v>
      </c>
      <c r="D12" s="51">
        <v>298</v>
      </c>
    </row>
    <row r="13" spans="2:4" ht="21.75" customHeight="1">
      <c r="B13" s="16" t="s">
        <v>36</v>
      </c>
      <c r="C13" s="10" t="s">
        <v>11</v>
      </c>
      <c r="D13" s="51">
        <v>83</v>
      </c>
    </row>
    <row r="14" spans="2:4" ht="21.75" customHeight="1">
      <c r="B14" s="16" t="s">
        <v>35</v>
      </c>
      <c r="C14" s="10" t="s">
        <v>116</v>
      </c>
      <c r="D14" s="51">
        <v>155</v>
      </c>
    </row>
    <row r="15" spans="2:4" ht="21.75" customHeight="1">
      <c r="B15" s="16" t="s">
        <v>37</v>
      </c>
      <c r="C15" s="10" t="s">
        <v>12</v>
      </c>
      <c r="D15" s="51">
        <v>115</v>
      </c>
    </row>
    <row r="16" spans="2:4" ht="21.75" customHeight="1">
      <c r="B16" s="16" t="s">
        <v>38</v>
      </c>
      <c r="C16" s="10" t="s">
        <v>13</v>
      </c>
      <c r="D16" s="51">
        <v>48</v>
      </c>
    </row>
    <row r="17" spans="2:4" ht="21.75" customHeight="1">
      <c r="B17" s="16" t="s">
        <v>39</v>
      </c>
      <c r="C17" s="10" t="s">
        <v>14</v>
      </c>
      <c r="D17" s="51">
        <v>119</v>
      </c>
    </row>
    <row r="18" spans="2:4" ht="21.75" customHeight="1">
      <c r="B18" s="16" t="s">
        <v>40</v>
      </c>
      <c r="C18" s="10" t="s">
        <v>15</v>
      </c>
      <c r="D18" s="51">
        <v>27</v>
      </c>
    </row>
    <row r="19" spans="2:4" ht="21.75" customHeight="1">
      <c r="B19" s="16" t="s">
        <v>41</v>
      </c>
      <c r="C19" s="10" t="s">
        <v>16</v>
      </c>
      <c r="D19" s="51">
        <v>197</v>
      </c>
    </row>
    <row r="20" spans="2:4" ht="21.75" customHeight="1">
      <c r="B20" s="16" t="s">
        <v>42</v>
      </c>
      <c r="C20" s="10" t="s">
        <v>17</v>
      </c>
      <c r="D20" s="51">
        <v>64</v>
      </c>
    </row>
    <row r="21" spans="2:4" ht="21.75" customHeight="1">
      <c r="B21" s="16" t="s">
        <v>43</v>
      </c>
      <c r="C21" s="10" t="s">
        <v>18</v>
      </c>
      <c r="D21" s="51">
        <v>187</v>
      </c>
    </row>
    <row r="22" spans="2:4" ht="21.75" customHeight="1">
      <c r="B22" s="16" t="s">
        <v>44</v>
      </c>
      <c r="C22" s="10" t="s">
        <v>19</v>
      </c>
      <c r="D22" s="51">
        <v>56</v>
      </c>
    </row>
    <row r="23" spans="2:4" ht="21.75" customHeight="1">
      <c r="B23" s="16" t="s">
        <v>45</v>
      </c>
      <c r="C23" s="10" t="s">
        <v>20</v>
      </c>
      <c r="D23" s="51">
        <v>138</v>
      </c>
    </row>
    <row r="24" spans="2:4" ht="21.75" customHeight="1">
      <c r="B24" s="16" t="s">
        <v>46</v>
      </c>
      <c r="C24" s="10" t="s">
        <v>21</v>
      </c>
      <c r="D24" s="51">
        <v>54</v>
      </c>
    </row>
    <row r="25" spans="2:4" ht="21.75" customHeight="1">
      <c r="B25" s="16" t="s">
        <v>47</v>
      </c>
      <c r="C25" s="10" t="s">
        <v>22</v>
      </c>
      <c r="D25" s="51">
        <v>74</v>
      </c>
    </row>
    <row r="26" spans="2:4" ht="21.75" customHeight="1">
      <c r="B26" s="16" t="s">
        <v>48</v>
      </c>
      <c r="C26" s="10" t="s">
        <v>23</v>
      </c>
      <c r="D26" s="51">
        <v>37</v>
      </c>
    </row>
    <row r="27" spans="2:4" ht="21.75" customHeight="1">
      <c r="B27" s="16" t="s">
        <v>49</v>
      </c>
      <c r="C27" s="10" t="s">
        <v>24</v>
      </c>
      <c r="D27" s="51">
        <v>107</v>
      </c>
    </row>
    <row r="28" spans="2:4" ht="21.75" customHeight="1">
      <c r="B28" s="16" t="s">
        <v>50</v>
      </c>
      <c r="C28" s="10" t="s">
        <v>115</v>
      </c>
      <c r="D28" s="51">
        <v>255</v>
      </c>
    </row>
    <row r="29" spans="2:4" ht="21.75" customHeight="1">
      <c r="B29" s="16" t="s">
        <v>51</v>
      </c>
      <c r="C29" s="10" t="s">
        <v>26</v>
      </c>
      <c r="D29" s="51">
        <v>199</v>
      </c>
    </row>
    <row r="30" spans="2:4" ht="21.75" customHeight="1">
      <c r="B30" s="16" t="s">
        <v>52</v>
      </c>
      <c r="C30" s="10" t="s">
        <v>117</v>
      </c>
      <c r="D30" s="51">
        <v>1469</v>
      </c>
    </row>
    <row r="31" spans="2:4" ht="21.75" customHeight="1">
      <c r="B31" s="17" t="s">
        <v>53</v>
      </c>
      <c r="C31" s="10" t="s">
        <v>118</v>
      </c>
      <c r="D31" s="51">
        <v>228</v>
      </c>
    </row>
    <row r="32" spans="2:4" ht="21" thickBot="1">
      <c r="B32" s="18" t="s">
        <v>54</v>
      </c>
      <c r="C32" s="10" t="s">
        <v>58</v>
      </c>
      <c r="D32" s="52">
        <v>578</v>
      </c>
    </row>
    <row r="33" spans="2:4" ht="21.75" customHeight="1" thickBot="1">
      <c r="B33" s="19" t="s">
        <v>28</v>
      </c>
      <c r="C33" s="20"/>
      <c r="D33" s="41">
        <f>SUM(D11:D32)</f>
        <v>4648</v>
      </c>
    </row>
    <row r="34" spans="2:3" ht="21.75" customHeight="1" hidden="1" thickBot="1">
      <c r="B34" s="22"/>
      <c r="C34" s="23" t="s">
        <v>29</v>
      </c>
    </row>
    <row r="35" spans="2:3" ht="21.75" customHeight="1" hidden="1" thickBot="1">
      <c r="B35" s="25" t="s">
        <v>30</v>
      </c>
      <c r="C35" s="26"/>
    </row>
    <row r="36" spans="2:8" ht="24.75" customHeight="1">
      <c r="B36" s="28"/>
      <c r="C36" s="28"/>
      <c r="H36" s="2"/>
    </row>
  </sheetData>
  <sheetProtection/>
  <mergeCells count="5">
    <mergeCell ref="B4:D4"/>
    <mergeCell ref="C3:D3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4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6.00390625" style="1" customWidth="1"/>
    <col min="4" max="4" width="27.625" style="1" customWidth="1"/>
    <col min="5" max="5" width="8.87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2:4" ht="18.75" customHeight="1">
      <c r="B1" s="7"/>
      <c r="C1" s="6"/>
      <c r="D1" s="176" t="s">
        <v>131</v>
      </c>
    </row>
    <row r="2" spans="2:4" ht="22.5" customHeight="1">
      <c r="B2" s="7"/>
      <c r="C2" s="7"/>
      <c r="D2" s="176" t="s">
        <v>193</v>
      </c>
    </row>
    <row r="3" spans="2:4" ht="10.5" customHeight="1">
      <c r="B3" s="7"/>
      <c r="C3" s="230"/>
      <c r="D3" s="230"/>
    </row>
    <row r="4" spans="2:12" ht="61.5" customHeight="1">
      <c r="B4" s="239" t="s">
        <v>163</v>
      </c>
      <c r="C4" s="239"/>
      <c r="D4" s="239"/>
      <c r="E4" s="145"/>
      <c r="F4" s="4"/>
      <c r="G4" s="4"/>
      <c r="H4" s="4"/>
      <c r="I4" s="4"/>
      <c r="J4" s="4"/>
      <c r="K4" s="4"/>
      <c r="L4" s="4"/>
    </row>
    <row r="5" spans="2:3" ht="12.75" customHeight="1">
      <c r="B5" s="8" t="s">
        <v>79</v>
      </c>
      <c r="C5" s="8"/>
    </row>
    <row r="6" spans="2:4" ht="20.25" customHeight="1" thickBot="1">
      <c r="B6" s="12"/>
      <c r="C6" s="13"/>
      <c r="D6" s="199" t="s">
        <v>31</v>
      </c>
    </row>
    <row r="7" spans="2:4" s="3" customFormat="1" ht="33" customHeight="1">
      <c r="B7" s="233" t="s">
        <v>56</v>
      </c>
      <c r="C7" s="236" t="s">
        <v>119</v>
      </c>
      <c r="D7" s="236" t="s">
        <v>32</v>
      </c>
    </row>
    <row r="8" spans="2:4" ht="25.5" customHeight="1">
      <c r="B8" s="234"/>
      <c r="C8" s="237"/>
      <c r="D8" s="237"/>
    </row>
    <row r="9" spans="2:4" ht="24.75" customHeight="1" thickBot="1">
      <c r="B9" s="234"/>
      <c r="C9" s="237"/>
      <c r="D9" s="237"/>
    </row>
    <row r="10" spans="2:4" ht="24.75" customHeight="1" thickBot="1">
      <c r="B10" s="5">
        <v>1</v>
      </c>
      <c r="C10" s="168">
        <v>2</v>
      </c>
      <c r="D10" s="5">
        <v>3</v>
      </c>
    </row>
    <row r="11" spans="2:4" ht="20.25">
      <c r="B11" s="15" t="s">
        <v>33</v>
      </c>
      <c r="C11" s="9" t="s">
        <v>113</v>
      </c>
      <c r="D11" s="79">
        <v>2444</v>
      </c>
    </row>
    <row r="12" spans="2:4" ht="21.75" customHeight="1">
      <c r="B12" s="16" t="s">
        <v>34</v>
      </c>
      <c r="C12" s="10" t="s">
        <v>10</v>
      </c>
      <c r="D12" s="51">
        <v>3063</v>
      </c>
    </row>
    <row r="13" spans="2:4" ht="21.75" customHeight="1">
      <c r="B13" s="16" t="s">
        <v>36</v>
      </c>
      <c r="C13" s="10" t="s">
        <v>11</v>
      </c>
      <c r="D13" s="51">
        <v>1336</v>
      </c>
    </row>
    <row r="14" spans="2:4" ht="21.75" customHeight="1">
      <c r="B14" s="16" t="s">
        <v>35</v>
      </c>
      <c r="C14" s="10" t="s">
        <v>116</v>
      </c>
      <c r="D14" s="51">
        <v>1758</v>
      </c>
    </row>
    <row r="15" spans="2:4" ht="21.75" customHeight="1">
      <c r="B15" s="16" t="s">
        <v>37</v>
      </c>
      <c r="C15" s="10" t="s">
        <v>12</v>
      </c>
      <c r="D15" s="51">
        <v>1134</v>
      </c>
    </row>
    <row r="16" spans="2:4" ht="21.75" customHeight="1">
      <c r="B16" s="16" t="s">
        <v>38</v>
      </c>
      <c r="C16" s="10" t="s">
        <v>13</v>
      </c>
      <c r="D16" s="51">
        <v>1248</v>
      </c>
    </row>
    <row r="17" spans="2:4" ht="21.75" customHeight="1">
      <c r="B17" s="16" t="s">
        <v>39</v>
      </c>
      <c r="C17" s="10" t="s">
        <v>14</v>
      </c>
      <c r="D17" s="51">
        <v>1248</v>
      </c>
    </row>
    <row r="18" spans="2:4" ht="21.75" customHeight="1">
      <c r="B18" s="16" t="s">
        <v>40</v>
      </c>
      <c r="C18" s="10" t="s">
        <v>15</v>
      </c>
      <c r="D18" s="51">
        <v>1040</v>
      </c>
    </row>
    <row r="19" spans="2:4" ht="21.75" customHeight="1">
      <c r="B19" s="16" t="s">
        <v>41</v>
      </c>
      <c r="C19" s="10" t="s">
        <v>16</v>
      </c>
      <c r="D19" s="51">
        <v>2080</v>
      </c>
    </row>
    <row r="20" spans="2:4" ht="21.75" customHeight="1">
      <c r="B20" s="16" t="s">
        <v>42</v>
      </c>
      <c r="C20" s="10" t="s">
        <v>17</v>
      </c>
      <c r="D20" s="51">
        <v>686</v>
      </c>
    </row>
    <row r="21" spans="2:4" ht="21.75" customHeight="1">
      <c r="B21" s="16" t="s">
        <v>43</v>
      </c>
      <c r="C21" s="10" t="s">
        <v>18</v>
      </c>
      <c r="D21" s="51">
        <v>1248</v>
      </c>
    </row>
    <row r="22" spans="2:4" ht="21.75" customHeight="1">
      <c r="B22" s="16" t="s">
        <v>44</v>
      </c>
      <c r="C22" s="10" t="s">
        <v>19</v>
      </c>
      <c r="D22" s="51">
        <v>832</v>
      </c>
    </row>
    <row r="23" spans="2:4" ht="21.75" customHeight="1">
      <c r="B23" s="16" t="s">
        <v>45</v>
      </c>
      <c r="C23" s="10" t="s">
        <v>20</v>
      </c>
      <c r="D23" s="51">
        <v>2080</v>
      </c>
    </row>
    <row r="24" spans="2:4" ht="21.75" customHeight="1">
      <c r="B24" s="16" t="s">
        <v>46</v>
      </c>
      <c r="C24" s="10" t="s">
        <v>21</v>
      </c>
      <c r="D24" s="51">
        <v>1529</v>
      </c>
    </row>
    <row r="25" spans="2:4" ht="21.75" customHeight="1">
      <c r="B25" s="16" t="s">
        <v>47</v>
      </c>
      <c r="C25" s="10" t="s">
        <v>22</v>
      </c>
      <c r="D25" s="51">
        <v>1560</v>
      </c>
    </row>
    <row r="26" spans="2:4" ht="21.75" customHeight="1">
      <c r="B26" s="16" t="s">
        <v>48</v>
      </c>
      <c r="C26" s="10" t="s">
        <v>23</v>
      </c>
      <c r="D26" s="51">
        <v>1560</v>
      </c>
    </row>
    <row r="27" spans="2:4" ht="21.75" customHeight="1">
      <c r="B27" s="16" t="s">
        <v>49</v>
      </c>
      <c r="C27" s="10" t="s">
        <v>24</v>
      </c>
      <c r="D27" s="51">
        <v>1165</v>
      </c>
    </row>
    <row r="28" spans="2:4" ht="21.75" customHeight="1">
      <c r="B28" s="16" t="s">
        <v>50</v>
      </c>
      <c r="C28" s="10" t="s">
        <v>115</v>
      </c>
      <c r="D28" s="51">
        <v>3120</v>
      </c>
    </row>
    <row r="29" spans="2:4" ht="21.75" customHeight="1">
      <c r="B29" s="16" t="s">
        <v>51</v>
      </c>
      <c r="C29" s="10" t="s">
        <v>26</v>
      </c>
      <c r="D29" s="51">
        <v>1960</v>
      </c>
    </row>
    <row r="30" spans="2:4" ht="21.75" customHeight="1">
      <c r="B30" s="16" t="s">
        <v>52</v>
      </c>
      <c r="C30" s="10" t="s">
        <v>117</v>
      </c>
      <c r="D30" s="51">
        <v>4920</v>
      </c>
    </row>
    <row r="31" spans="2:4" ht="21.75" customHeight="1">
      <c r="B31" s="17" t="s">
        <v>53</v>
      </c>
      <c r="C31" s="10" t="s">
        <v>118</v>
      </c>
      <c r="D31" s="51">
        <v>2876</v>
      </c>
    </row>
    <row r="32" spans="2:4" ht="21.75" customHeight="1" thickBot="1">
      <c r="B32" s="18" t="s">
        <v>54</v>
      </c>
      <c r="C32" s="10" t="s">
        <v>58</v>
      </c>
      <c r="D32" s="52">
        <v>8320</v>
      </c>
    </row>
    <row r="33" spans="2:4" ht="21.75" customHeight="1" thickBot="1">
      <c r="B33" s="19" t="s">
        <v>28</v>
      </c>
      <c r="C33" s="20"/>
      <c r="D33" s="41">
        <f>SUM(D11:D32)</f>
        <v>47207</v>
      </c>
    </row>
    <row r="34" spans="2:3" ht="21.75" customHeight="1" hidden="1" thickBot="1">
      <c r="B34" s="22"/>
      <c r="C34" s="23" t="s">
        <v>29</v>
      </c>
    </row>
    <row r="35" spans="2:3" ht="21.75" customHeight="1" hidden="1" thickBot="1">
      <c r="B35" s="25" t="s">
        <v>30</v>
      </c>
      <c r="C35" s="26"/>
    </row>
    <row r="36" spans="2:8" ht="24.75" customHeight="1">
      <c r="B36" s="28"/>
      <c r="C36" s="28"/>
      <c r="H36" s="2"/>
    </row>
  </sheetData>
  <sheetProtection/>
  <mergeCells count="5">
    <mergeCell ref="B4:D4"/>
    <mergeCell ref="C3:D3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50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375" style="1" customWidth="1"/>
    <col min="4" max="4" width="24.3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104</v>
      </c>
      <c r="E1" s="21"/>
      <c r="F1" s="21"/>
    </row>
    <row r="2" spans="2:6" ht="20.2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6" customHeight="1">
      <c r="B4" s="239" t="s">
        <v>162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219">
        <v>289.8</v>
      </c>
      <c r="E12" s="21"/>
      <c r="F12" s="21"/>
    </row>
    <row r="13" spans="2:6" ht="21.75" customHeight="1">
      <c r="B13" s="16" t="s">
        <v>34</v>
      </c>
      <c r="C13" s="10" t="s">
        <v>10</v>
      </c>
      <c r="D13" s="219">
        <v>700.5</v>
      </c>
      <c r="E13" s="21"/>
      <c r="F13" s="21"/>
    </row>
    <row r="14" spans="2:6" ht="21.75" customHeight="1">
      <c r="B14" s="16" t="s">
        <v>36</v>
      </c>
      <c r="C14" s="10" t="s">
        <v>11</v>
      </c>
      <c r="D14" s="219">
        <v>16.4</v>
      </c>
      <c r="E14" s="21"/>
      <c r="F14" s="21"/>
    </row>
    <row r="15" spans="2:6" ht="21.75" customHeight="1">
      <c r="B15" s="16" t="s">
        <v>35</v>
      </c>
      <c r="C15" s="10" t="s">
        <v>116</v>
      </c>
      <c r="D15" s="219">
        <v>481</v>
      </c>
      <c r="E15" s="21"/>
      <c r="F15" s="21"/>
    </row>
    <row r="16" spans="2:6" ht="21.75" customHeight="1">
      <c r="B16" s="16" t="s">
        <v>37</v>
      </c>
      <c r="C16" s="10" t="s">
        <v>12</v>
      </c>
      <c r="D16" s="219">
        <v>142</v>
      </c>
      <c r="E16" s="21"/>
      <c r="F16" s="21"/>
    </row>
    <row r="17" spans="2:6" ht="21.75" customHeight="1">
      <c r="B17" s="16" t="s">
        <v>38</v>
      </c>
      <c r="C17" s="10" t="s">
        <v>13</v>
      </c>
      <c r="D17" s="219">
        <v>289.8</v>
      </c>
      <c r="E17" s="21"/>
      <c r="F17" s="21"/>
    </row>
    <row r="18" spans="2:6" ht="21.75" customHeight="1">
      <c r="B18" s="16" t="s">
        <v>39</v>
      </c>
      <c r="C18" s="10" t="s">
        <v>14</v>
      </c>
      <c r="D18" s="219">
        <v>16.4</v>
      </c>
      <c r="E18" s="21"/>
      <c r="F18" s="21"/>
    </row>
    <row r="19" spans="2:6" ht="21.75" customHeight="1">
      <c r="B19" s="16" t="s">
        <v>40</v>
      </c>
      <c r="C19" s="10" t="s">
        <v>15</v>
      </c>
      <c r="D19" s="219">
        <v>158.4</v>
      </c>
      <c r="E19" s="21"/>
      <c r="F19" s="21"/>
    </row>
    <row r="20" spans="2:6" ht="21.75" customHeight="1">
      <c r="B20" s="16" t="s">
        <v>41</v>
      </c>
      <c r="C20" s="10" t="s">
        <v>16</v>
      </c>
      <c r="D20" s="219">
        <v>158.4</v>
      </c>
      <c r="E20" s="21"/>
      <c r="F20" s="21"/>
    </row>
    <row r="21" spans="2:6" ht="21.75" customHeight="1">
      <c r="B21" s="16" t="s">
        <v>42</v>
      </c>
      <c r="C21" s="10" t="s">
        <v>17</v>
      </c>
      <c r="D21" s="219">
        <v>125.5</v>
      </c>
      <c r="E21" s="21"/>
      <c r="F21" s="21"/>
    </row>
    <row r="22" spans="2:6" ht="21.75" customHeight="1">
      <c r="B22" s="16" t="s">
        <v>43</v>
      </c>
      <c r="C22" s="10" t="s">
        <v>18</v>
      </c>
      <c r="D22" s="219">
        <v>49</v>
      </c>
      <c r="E22" s="21"/>
      <c r="F22" s="21"/>
    </row>
    <row r="23" spans="2:6" ht="21.75" customHeight="1">
      <c r="B23" s="16" t="s">
        <v>44</v>
      </c>
      <c r="C23" s="10" t="s">
        <v>19</v>
      </c>
      <c r="D23" s="219">
        <v>32.9</v>
      </c>
      <c r="E23" s="21"/>
      <c r="F23" s="21"/>
    </row>
    <row r="24" spans="2:6" ht="21.75" customHeight="1">
      <c r="B24" s="16" t="s">
        <v>45</v>
      </c>
      <c r="C24" s="10" t="s">
        <v>20</v>
      </c>
      <c r="D24" s="219">
        <v>415.3</v>
      </c>
      <c r="E24" s="21"/>
      <c r="F24" s="21"/>
    </row>
    <row r="25" spans="2:6" ht="21.75" customHeight="1">
      <c r="B25" s="16" t="s">
        <v>46</v>
      </c>
      <c r="C25" s="10" t="s">
        <v>21</v>
      </c>
      <c r="D25" s="219">
        <v>158.4</v>
      </c>
      <c r="E25" s="21"/>
      <c r="F25" s="21"/>
    </row>
    <row r="26" spans="2:6" ht="21.75" customHeight="1">
      <c r="B26" s="16" t="s">
        <v>47</v>
      </c>
      <c r="C26" s="10" t="s">
        <v>22</v>
      </c>
      <c r="D26" s="219">
        <v>158.4</v>
      </c>
      <c r="E26" s="21"/>
      <c r="F26" s="21"/>
    </row>
    <row r="27" spans="2:6" ht="21.75" customHeight="1">
      <c r="B27" s="16" t="s">
        <v>48</v>
      </c>
      <c r="C27" s="10" t="s">
        <v>23</v>
      </c>
      <c r="D27" s="219">
        <v>158.4</v>
      </c>
      <c r="E27" s="21"/>
      <c r="F27" s="21"/>
    </row>
    <row r="28" spans="2:6" ht="21.75" customHeight="1">
      <c r="B28" s="16" t="s">
        <v>49</v>
      </c>
      <c r="C28" s="10" t="s">
        <v>24</v>
      </c>
      <c r="D28" s="219">
        <v>415.3</v>
      </c>
      <c r="E28" s="21"/>
      <c r="F28" s="21"/>
    </row>
    <row r="29" spans="2:6" ht="21.75" customHeight="1">
      <c r="B29" s="16" t="s">
        <v>50</v>
      </c>
      <c r="C29" s="10" t="s">
        <v>115</v>
      </c>
      <c r="D29" s="219">
        <v>497.5</v>
      </c>
      <c r="E29" s="21"/>
      <c r="F29" s="21"/>
    </row>
    <row r="30" spans="2:6" ht="21.75" customHeight="1">
      <c r="B30" s="16" t="s">
        <v>51</v>
      </c>
      <c r="C30" s="10" t="s">
        <v>26</v>
      </c>
      <c r="D30" s="219">
        <v>546.7</v>
      </c>
      <c r="E30" s="21"/>
      <c r="F30" s="21"/>
    </row>
    <row r="31" spans="2:6" ht="21.75" customHeight="1">
      <c r="B31" s="16" t="s">
        <v>52</v>
      </c>
      <c r="C31" s="10" t="s">
        <v>117</v>
      </c>
      <c r="D31" s="219">
        <v>935.1</v>
      </c>
      <c r="E31" s="21"/>
      <c r="F31" s="21"/>
    </row>
    <row r="32" spans="2:6" ht="21.75" customHeight="1">
      <c r="B32" s="17" t="s">
        <v>53</v>
      </c>
      <c r="C32" s="10" t="s">
        <v>118</v>
      </c>
      <c r="D32" s="219">
        <v>519.8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219">
        <v>1198</v>
      </c>
      <c r="E33" s="21"/>
      <c r="F33" s="21"/>
    </row>
    <row r="34" spans="2:6" ht="21.75" customHeight="1" thickBot="1">
      <c r="B34" s="19" t="s">
        <v>28</v>
      </c>
      <c r="C34" s="20"/>
      <c r="D34" s="220">
        <f>SUM(D12:D33)</f>
        <v>7463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7463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51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132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91.5" customHeight="1">
      <c r="B4" s="239" t="s">
        <v>201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40">
        <v>3719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8641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1859</v>
      </c>
      <c r="E14" s="21"/>
      <c r="F14" s="21"/>
    </row>
    <row r="15" spans="2:6" ht="21.75" customHeight="1">
      <c r="B15" s="16" t="s">
        <v>35</v>
      </c>
      <c r="C15" s="10" t="s">
        <v>116</v>
      </c>
      <c r="D15" s="40">
        <v>7328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2734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6234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2078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984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3609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219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1969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1203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5359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2516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4156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2078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5359</v>
      </c>
      <c r="E28" s="21"/>
      <c r="F28" s="21"/>
    </row>
    <row r="29" spans="2:6" ht="21.75" customHeight="1">
      <c r="B29" s="16" t="s">
        <v>50</v>
      </c>
      <c r="C29" s="10" t="s">
        <v>115</v>
      </c>
      <c r="D29" s="40">
        <v>6344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3500</v>
      </c>
      <c r="E30" s="21"/>
      <c r="F30" s="21"/>
    </row>
    <row r="31" spans="2:6" ht="21.75" customHeight="1">
      <c r="B31" s="16" t="s">
        <v>52</v>
      </c>
      <c r="C31" s="10" t="s">
        <v>117</v>
      </c>
      <c r="D31" s="40">
        <v>21438</v>
      </c>
      <c r="E31" s="21"/>
      <c r="F31" s="21"/>
    </row>
    <row r="32" spans="2:6" ht="21.75" customHeight="1">
      <c r="B32" s="17" t="s">
        <v>53</v>
      </c>
      <c r="C32" s="10" t="s">
        <v>118</v>
      </c>
      <c r="D32" s="40">
        <v>5688</v>
      </c>
      <c r="E32" s="21"/>
      <c r="F32" s="21"/>
    </row>
    <row r="33" spans="2:6" ht="21" thickBot="1">
      <c r="B33" s="18" t="s">
        <v>54</v>
      </c>
      <c r="C33" s="10" t="s">
        <v>58</v>
      </c>
      <c r="D33" s="40">
        <v>12471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109486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109486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52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133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36.5" customHeight="1">
      <c r="B4" s="239" t="s">
        <v>202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.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22.5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17.2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18" customHeight="1" thickBot="1">
      <c r="B11" s="111">
        <v>1</v>
      </c>
      <c r="C11" s="111">
        <v>2</v>
      </c>
      <c r="D11" s="111">
        <v>3</v>
      </c>
      <c r="E11" s="21"/>
      <c r="F11" s="21"/>
    </row>
    <row r="12" spans="2:6" ht="20.25">
      <c r="B12" s="15" t="s">
        <v>33</v>
      </c>
      <c r="C12" s="9" t="s">
        <v>113</v>
      </c>
      <c r="D12" s="40">
        <v>1907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5785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913</v>
      </c>
      <c r="E14" s="21"/>
      <c r="F14" s="21"/>
    </row>
    <row r="15" spans="2:6" ht="21.75" customHeight="1">
      <c r="B15" s="16" t="s">
        <v>35</v>
      </c>
      <c r="C15" s="10" t="s">
        <v>116</v>
      </c>
      <c r="D15" s="40">
        <v>2636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713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1094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747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995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1724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499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1044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681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1376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1326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1376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1210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1111</v>
      </c>
      <c r="E28" s="21"/>
      <c r="F28" s="21"/>
    </row>
    <row r="29" spans="2:6" ht="21.75" customHeight="1">
      <c r="B29" s="16" t="s">
        <v>50</v>
      </c>
      <c r="C29" s="10" t="s">
        <v>115</v>
      </c>
      <c r="D29" s="40">
        <v>3548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2337</v>
      </c>
      <c r="E30" s="21"/>
      <c r="F30" s="21"/>
    </row>
    <row r="31" spans="2:6" ht="21.75" customHeight="1">
      <c r="B31" s="16" t="s">
        <v>52</v>
      </c>
      <c r="C31" s="10" t="s">
        <v>117</v>
      </c>
      <c r="D31" s="40">
        <v>8785</v>
      </c>
      <c r="E31" s="21"/>
      <c r="F31" s="21"/>
    </row>
    <row r="32" spans="2:6" ht="21.75" customHeight="1">
      <c r="B32" s="17" t="s">
        <v>53</v>
      </c>
      <c r="C32" s="10" t="s">
        <v>118</v>
      </c>
      <c r="D32" s="40">
        <v>2636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6912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49355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49355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53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9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9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105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35.75" customHeight="1">
      <c r="B4" s="239" t="s">
        <v>153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119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>
      <c r="B12" s="15" t="s">
        <v>33</v>
      </c>
      <c r="C12" s="9" t="s">
        <v>113</v>
      </c>
      <c r="D12" s="40">
        <v>26854</v>
      </c>
      <c r="E12" s="21"/>
      <c r="F12" s="21"/>
    </row>
    <row r="13" spans="2:6" ht="21.75" customHeight="1">
      <c r="B13" s="16" t="s">
        <v>34</v>
      </c>
      <c r="C13" s="10" t="s">
        <v>10</v>
      </c>
      <c r="D13" s="40">
        <v>50976</v>
      </c>
      <c r="E13" s="21"/>
      <c r="F13" s="21"/>
    </row>
    <row r="14" spans="2:6" ht="21.75" customHeight="1">
      <c r="B14" s="16" t="s">
        <v>36</v>
      </c>
      <c r="C14" s="10" t="s">
        <v>11</v>
      </c>
      <c r="D14" s="40">
        <v>9759</v>
      </c>
      <c r="E14" s="21"/>
      <c r="F14" s="21"/>
    </row>
    <row r="15" spans="2:6" ht="21.75" customHeight="1">
      <c r="B15" s="16" t="s">
        <v>35</v>
      </c>
      <c r="C15" s="10" t="s">
        <v>116</v>
      </c>
      <c r="D15" s="40">
        <v>24931</v>
      </c>
      <c r="E15" s="21"/>
      <c r="F15" s="21"/>
    </row>
    <row r="16" spans="2:6" ht="21.75" customHeight="1">
      <c r="B16" s="16" t="s">
        <v>37</v>
      </c>
      <c r="C16" s="10" t="s">
        <v>12</v>
      </c>
      <c r="D16" s="40">
        <v>7859</v>
      </c>
      <c r="E16" s="21"/>
      <c r="F16" s="21"/>
    </row>
    <row r="17" spans="2:6" ht="21.75" customHeight="1">
      <c r="B17" s="16" t="s">
        <v>38</v>
      </c>
      <c r="C17" s="10" t="s">
        <v>13</v>
      </c>
      <c r="D17" s="40">
        <v>12604</v>
      </c>
      <c r="E17" s="21"/>
      <c r="F17" s="21"/>
    </row>
    <row r="18" spans="2:6" ht="21.75" customHeight="1">
      <c r="B18" s="16" t="s">
        <v>39</v>
      </c>
      <c r="C18" s="10" t="s">
        <v>14</v>
      </c>
      <c r="D18" s="40">
        <v>11175</v>
      </c>
      <c r="E18" s="21"/>
      <c r="F18" s="21"/>
    </row>
    <row r="19" spans="2:6" ht="21.75" customHeight="1">
      <c r="B19" s="16" t="s">
        <v>40</v>
      </c>
      <c r="C19" s="10" t="s">
        <v>15</v>
      </c>
      <c r="D19" s="40">
        <v>10312</v>
      </c>
      <c r="E19" s="21"/>
      <c r="F19" s="21"/>
    </row>
    <row r="20" spans="2:6" ht="21.75" customHeight="1">
      <c r="B20" s="16" t="s">
        <v>41</v>
      </c>
      <c r="C20" s="10" t="s">
        <v>16</v>
      </c>
      <c r="D20" s="40">
        <v>13688</v>
      </c>
      <c r="E20" s="21"/>
      <c r="F20" s="21"/>
    </row>
    <row r="21" spans="2:6" ht="21.75" customHeight="1">
      <c r="B21" s="16" t="s">
        <v>42</v>
      </c>
      <c r="C21" s="10" t="s">
        <v>17</v>
      </c>
      <c r="D21" s="40">
        <v>4047</v>
      </c>
      <c r="E21" s="21"/>
      <c r="F21" s="21"/>
    </row>
    <row r="22" spans="2:6" ht="21.75" customHeight="1">
      <c r="B22" s="16" t="s">
        <v>43</v>
      </c>
      <c r="C22" s="10" t="s">
        <v>18</v>
      </c>
      <c r="D22" s="40">
        <v>11850</v>
      </c>
      <c r="E22" s="21"/>
      <c r="F22" s="21"/>
    </row>
    <row r="23" spans="2:6" ht="21.75" customHeight="1">
      <c r="B23" s="16" t="s">
        <v>44</v>
      </c>
      <c r="C23" s="10" t="s">
        <v>19</v>
      </c>
      <c r="D23" s="40">
        <v>6486</v>
      </c>
      <c r="E23" s="21"/>
      <c r="F23" s="21"/>
    </row>
    <row r="24" spans="2:6" ht="21.75" customHeight="1">
      <c r="B24" s="16" t="s">
        <v>45</v>
      </c>
      <c r="C24" s="10" t="s">
        <v>20</v>
      </c>
      <c r="D24" s="40">
        <v>10951</v>
      </c>
      <c r="E24" s="21"/>
      <c r="F24" s="21"/>
    </row>
    <row r="25" spans="2:6" ht="21.75" customHeight="1">
      <c r="B25" s="16" t="s">
        <v>46</v>
      </c>
      <c r="C25" s="10" t="s">
        <v>21</v>
      </c>
      <c r="D25" s="40">
        <v>10912</v>
      </c>
      <c r="E25" s="21"/>
      <c r="F25" s="21"/>
    </row>
    <row r="26" spans="2:6" ht="21.75" customHeight="1">
      <c r="B26" s="16" t="s">
        <v>47</v>
      </c>
      <c r="C26" s="10" t="s">
        <v>22</v>
      </c>
      <c r="D26" s="40">
        <v>11887</v>
      </c>
      <c r="E26" s="21"/>
      <c r="F26" s="21"/>
    </row>
    <row r="27" spans="2:6" ht="21.75" customHeight="1">
      <c r="B27" s="16" t="s">
        <v>48</v>
      </c>
      <c r="C27" s="10" t="s">
        <v>23</v>
      </c>
      <c r="D27" s="40">
        <v>9374</v>
      </c>
      <c r="E27" s="21"/>
      <c r="F27" s="21"/>
    </row>
    <row r="28" spans="2:6" ht="21.75" customHeight="1">
      <c r="B28" s="16" t="s">
        <v>49</v>
      </c>
      <c r="C28" s="10" t="s">
        <v>24</v>
      </c>
      <c r="D28" s="40">
        <v>8700</v>
      </c>
      <c r="E28" s="21"/>
      <c r="F28" s="21"/>
    </row>
    <row r="29" spans="2:6" ht="21.75" customHeight="1">
      <c r="B29" s="16" t="s">
        <v>50</v>
      </c>
      <c r="C29" s="10" t="s">
        <v>115</v>
      </c>
      <c r="D29" s="40">
        <v>28396</v>
      </c>
      <c r="E29" s="21"/>
      <c r="F29" s="21"/>
    </row>
    <row r="30" spans="2:6" ht="21.75" customHeight="1">
      <c r="B30" s="16" t="s">
        <v>51</v>
      </c>
      <c r="C30" s="10" t="s">
        <v>26</v>
      </c>
      <c r="D30" s="40">
        <v>21230</v>
      </c>
      <c r="E30" s="21"/>
      <c r="F30" s="21"/>
    </row>
    <row r="31" spans="2:6" ht="21.75" customHeight="1">
      <c r="B31" s="16" t="s">
        <v>52</v>
      </c>
      <c r="C31" s="10" t="s">
        <v>117</v>
      </c>
      <c r="D31" s="40">
        <v>92362</v>
      </c>
      <c r="E31" s="21"/>
      <c r="F31" s="21"/>
    </row>
    <row r="32" spans="2:6" ht="21.75" customHeight="1">
      <c r="B32" s="17" t="s">
        <v>53</v>
      </c>
      <c r="C32" s="10" t="s">
        <v>118</v>
      </c>
      <c r="D32" s="40">
        <v>27007</v>
      </c>
      <c r="E32" s="21"/>
      <c r="F32" s="21"/>
    </row>
    <row r="33" spans="2:6" ht="21.75" customHeight="1" thickBot="1">
      <c r="B33" s="18" t="s">
        <v>54</v>
      </c>
      <c r="C33" s="10" t="s">
        <v>58</v>
      </c>
      <c r="D33" s="40">
        <v>69082</v>
      </c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480442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480442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54" useFirstPageNumber="1"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4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3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106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41.75" customHeight="1">
      <c r="B4" s="239" t="s">
        <v>152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120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 hidden="1">
      <c r="B12" s="15" t="s">
        <v>33</v>
      </c>
      <c r="C12" s="9" t="s">
        <v>9</v>
      </c>
      <c r="D12" s="40"/>
      <c r="E12" s="21"/>
      <c r="F12" s="21"/>
    </row>
    <row r="13" spans="2:6" ht="21.75" customHeight="1" hidden="1">
      <c r="B13" s="16" t="s">
        <v>34</v>
      </c>
      <c r="C13" s="10" t="s">
        <v>10</v>
      </c>
      <c r="D13" s="40"/>
      <c r="E13" s="21"/>
      <c r="F13" s="21"/>
    </row>
    <row r="14" spans="2:6" ht="21.75" customHeight="1" hidden="1">
      <c r="B14" s="16" t="s">
        <v>36</v>
      </c>
      <c r="C14" s="10" t="s">
        <v>11</v>
      </c>
      <c r="D14" s="40"/>
      <c r="E14" s="21"/>
      <c r="F14" s="21"/>
    </row>
    <row r="15" spans="2:6" ht="21.75" customHeight="1" hidden="1">
      <c r="B15" s="16" t="s">
        <v>35</v>
      </c>
      <c r="C15" s="10" t="s">
        <v>55</v>
      </c>
      <c r="D15" s="40"/>
      <c r="E15" s="21"/>
      <c r="F15" s="21"/>
    </row>
    <row r="16" spans="2:6" ht="21.75" customHeight="1" hidden="1">
      <c r="B16" s="16" t="s">
        <v>37</v>
      </c>
      <c r="C16" s="10" t="s">
        <v>12</v>
      </c>
      <c r="D16" s="40"/>
      <c r="E16" s="21"/>
      <c r="F16" s="21"/>
    </row>
    <row r="17" spans="2:6" ht="21.75" customHeight="1" hidden="1">
      <c r="B17" s="16" t="s">
        <v>38</v>
      </c>
      <c r="C17" s="10" t="s">
        <v>13</v>
      </c>
      <c r="D17" s="40"/>
      <c r="E17" s="21"/>
      <c r="F17" s="21"/>
    </row>
    <row r="18" spans="2:6" ht="21.75" customHeight="1" hidden="1">
      <c r="B18" s="16" t="s">
        <v>39</v>
      </c>
      <c r="C18" s="10" t="s">
        <v>14</v>
      </c>
      <c r="D18" s="40"/>
      <c r="E18" s="21"/>
      <c r="F18" s="21"/>
    </row>
    <row r="19" spans="2:6" ht="21.75" customHeight="1" hidden="1">
      <c r="B19" s="16" t="s">
        <v>40</v>
      </c>
      <c r="C19" s="10" t="s">
        <v>15</v>
      </c>
      <c r="D19" s="40"/>
      <c r="E19" s="21"/>
      <c r="F19" s="21"/>
    </row>
    <row r="20" spans="2:6" ht="21.75" customHeight="1" hidden="1">
      <c r="B20" s="16" t="s">
        <v>41</v>
      </c>
      <c r="C20" s="10" t="s">
        <v>16</v>
      </c>
      <c r="D20" s="40"/>
      <c r="E20" s="21"/>
      <c r="F20" s="21"/>
    </row>
    <row r="21" spans="2:6" ht="21.75" customHeight="1" hidden="1">
      <c r="B21" s="16" t="s">
        <v>42</v>
      </c>
      <c r="C21" s="10" t="s">
        <v>17</v>
      </c>
      <c r="D21" s="40"/>
      <c r="E21" s="21"/>
      <c r="F21" s="21"/>
    </row>
    <row r="22" spans="2:6" ht="21.75" customHeight="1" hidden="1">
      <c r="B22" s="16" t="s">
        <v>43</v>
      </c>
      <c r="C22" s="10" t="s">
        <v>18</v>
      </c>
      <c r="D22" s="40"/>
      <c r="E22" s="21"/>
      <c r="F22" s="21"/>
    </row>
    <row r="23" spans="2:6" ht="21.75" customHeight="1" hidden="1">
      <c r="B23" s="16" t="s">
        <v>44</v>
      </c>
      <c r="C23" s="10" t="s">
        <v>19</v>
      </c>
      <c r="D23" s="40"/>
      <c r="E23" s="21"/>
      <c r="F23" s="21"/>
    </row>
    <row r="24" spans="2:6" ht="21.75" customHeight="1" hidden="1">
      <c r="B24" s="16" t="s">
        <v>45</v>
      </c>
      <c r="C24" s="10" t="s">
        <v>20</v>
      </c>
      <c r="D24" s="40"/>
      <c r="E24" s="21"/>
      <c r="F24" s="21"/>
    </row>
    <row r="25" spans="2:6" ht="21.75" customHeight="1" hidden="1">
      <c r="B25" s="16" t="s">
        <v>46</v>
      </c>
      <c r="C25" s="10" t="s">
        <v>21</v>
      </c>
      <c r="D25" s="40"/>
      <c r="E25" s="21"/>
      <c r="F25" s="21"/>
    </row>
    <row r="26" spans="2:6" ht="21.75" customHeight="1" hidden="1">
      <c r="B26" s="16" t="s">
        <v>47</v>
      </c>
      <c r="C26" s="10" t="s">
        <v>22</v>
      </c>
      <c r="D26" s="40"/>
      <c r="E26" s="21"/>
      <c r="F26" s="21"/>
    </row>
    <row r="27" spans="2:6" ht="21.75" customHeight="1" hidden="1">
      <c r="B27" s="16" t="s">
        <v>48</v>
      </c>
      <c r="C27" s="10" t="s">
        <v>23</v>
      </c>
      <c r="D27" s="40"/>
      <c r="E27" s="21"/>
      <c r="F27" s="21"/>
    </row>
    <row r="28" spans="2:6" ht="21.75" customHeight="1" hidden="1">
      <c r="B28" s="16" t="s">
        <v>49</v>
      </c>
      <c r="C28" s="10" t="s">
        <v>24</v>
      </c>
      <c r="D28" s="40"/>
      <c r="E28" s="21"/>
      <c r="F28" s="21"/>
    </row>
    <row r="29" spans="2:6" ht="21.75" customHeight="1" hidden="1">
      <c r="B29" s="16" t="s">
        <v>50</v>
      </c>
      <c r="C29" s="10" t="s">
        <v>25</v>
      </c>
      <c r="D29" s="40"/>
      <c r="E29" s="21"/>
      <c r="F29" s="21"/>
    </row>
    <row r="30" spans="2:6" ht="21.75" customHeight="1" hidden="1">
      <c r="B30" s="16" t="s">
        <v>51</v>
      </c>
      <c r="C30" s="10" t="s">
        <v>26</v>
      </c>
      <c r="D30" s="40"/>
      <c r="E30" s="21"/>
      <c r="F30" s="21"/>
    </row>
    <row r="31" spans="2:6" ht="30.75" customHeight="1" thickBot="1">
      <c r="B31" s="16" t="s">
        <v>33</v>
      </c>
      <c r="C31" s="10" t="s">
        <v>117</v>
      </c>
      <c r="D31" s="40">
        <v>3</v>
      </c>
      <c r="E31" s="21"/>
      <c r="F31" s="21"/>
    </row>
    <row r="32" spans="2:6" ht="21.75" customHeight="1" hidden="1">
      <c r="B32" s="17">
        <v>2</v>
      </c>
      <c r="C32" s="10" t="s">
        <v>57</v>
      </c>
      <c r="D32" s="40"/>
      <c r="E32" s="21"/>
      <c r="F32" s="21"/>
    </row>
    <row r="33" spans="2:6" ht="37.5" customHeight="1" hidden="1" thickBot="1">
      <c r="B33" s="18">
        <v>3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3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3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3937007874015748" header="0.3937007874015748" footer="0.31496062992125984"/>
  <pageSetup blackAndWhite="1" firstPageNumber="455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375" style="1" customWidth="1"/>
    <col min="3" max="3" width="53.125" style="1" customWidth="1"/>
    <col min="4" max="4" width="27.875" style="1" customWidth="1"/>
    <col min="5" max="16384" width="8.875" style="1" customWidth="1"/>
  </cols>
  <sheetData>
    <row r="1" spans="2:4" ht="18.75" customHeight="1">
      <c r="B1" s="7"/>
      <c r="C1" s="6"/>
      <c r="D1" s="176" t="s">
        <v>91</v>
      </c>
    </row>
    <row r="2" spans="2:4" ht="18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8" ht="76.5" customHeight="1">
      <c r="B4" s="239" t="s">
        <v>208</v>
      </c>
      <c r="C4" s="239"/>
      <c r="D4" s="239"/>
      <c r="E4" s="145"/>
      <c r="F4" s="4"/>
      <c r="G4" s="4"/>
      <c r="H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55">
        <v>336</v>
      </c>
    </row>
    <row r="13" spans="2:4" ht="21.75" customHeight="1">
      <c r="B13" s="16" t="s">
        <v>34</v>
      </c>
      <c r="C13" s="10" t="s">
        <v>10</v>
      </c>
      <c r="D13" s="155">
        <v>336</v>
      </c>
    </row>
    <row r="14" spans="2:4" ht="21.75" customHeight="1">
      <c r="B14" s="16" t="s">
        <v>36</v>
      </c>
      <c r="C14" s="10" t="s">
        <v>11</v>
      </c>
      <c r="D14" s="155">
        <v>336</v>
      </c>
    </row>
    <row r="15" spans="2:4" ht="21.75" customHeight="1">
      <c r="B15" s="16" t="s">
        <v>35</v>
      </c>
      <c r="C15" s="10" t="s">
        <v>116</v>
      </c>
      <c r="D15" s="155">
        <v>336</v>
      </c>
    </row>
    <row r="16" spans="2:4" ht="21.75" customHeight="1">
      <c r="B16" s="16" t="s">
        <v>37</v>
      </c>
      <c r="C16" s="10" t="s">
        <v>12</v>
      </c>
      <c r="D16" s="155">
        <v>336</v>
      </c>
    </row>
    <row r="17" spans="2:4" ht="21.75" customHeight="1">
      <c r="B17" s="16" t="s">
        <v>38</v>
      </c>
      <c r="C17" s="10" t="s">
        <v>13</v>
      </c>
      <c r="D17" s="155">
        <v>336</v>
      </c>
    </row>
    <row r="18" spans="2:4" ht="21.75" customHeight="1">
      <c r="B18" s="16" t="s">
        <v>39</v>
      </c>
      <c r="C18" s="10" t="s">
        <v>14</v>
      </c>
      <c r="D18" s="155">
        <v>336</v>
      </c>
    </row>
    <row r="19" spans="2:4" ht="21.75" customHeight="1">
      <c r="B19" s="16" t="s">
        <v>40</v>
      </c>
      <c r="C19" s="10" t="s">
        <v>15</v>
      </c>
      <c r="D19" s="155">
        <v>336</v>
      </c>
    </row>
    <row r="20" spans="2:4" ht="21.75" customHeight="1">
      <c r="B20" s="16" t="s">
        <v>41</v>
      </c>
      <c r="C20" s="10" t="s">
        <v>16</v>
      </c>
      <c r="D20" s="155">
        <v>673</v>
      </c>
    </row>
    <row r="21" spans="2:4" ht="21.75" customHeight="1">
      <c r="B21" s="16" t="s">
        <v>42</v>
      </c>
      <c r="C21" s="10" t="s">
        <v>17</v>
      </c>
      <c r="D21" s="155">
        <v>336</v>
      </c>
    </row>
    <row r="22" spans="2:4" ht="21.75" customHeight="1">
      <c r="B22" s="16" t="s">
        <v>43</v>
      </c>
      <c r="C22" s="10" t="s">
        <v>18</v>
      </c>
      <c r="D22" s="155">
        <v>673</v>
      </c>
    </row>
    <row r="23" spans="2:4" ht="21.75" customHeight="1">
      <c r="B23" s="16" t="s">
        <v>44</v>
      </c>
      <c r="C23" s="10" t="s">
        <v>19</v>
      </c>
      <c r="D23" s="155">
        <v>336</v>
      </c>
    </row>
    <row r="24" spans="2:4" ht="21.75" customHeight="1">
      <c r="B24" s="16" t="s">
        <v>45</v>
      </c>
      <c r="C24" s="10" t="s">
        <v>20</v>
      </c>
      <c r="D24" s="155">
        <v>673</v>
      </c>
    </row>
    <row r="25" spans="2:4" ht="21.75" customHeight="1">
      <c r="B25" s="16" t="s">
        <v>46</v>
      </c>
      <c r="C25" s="10" t="s">
        <v>21</v>
      </c>
      <c r="D25" s="155">
        <v>336</v>
      </c>
    </row>
    <row r="26" spans="2:4" ht="21.75" customHeight="1">
      <c r="B26" s="16" t="s">
        <v>47</v>
      </c>
      <c r="C26" s="10" t="s">
        <v>22</v>
      </c>
      <c r="D26" s="155">
        <v>336</v>
      </c>
    </row>
    <row r="27" spans="2:4" ht="21.75" customHeight="1">
      <c r="B27" s="16" t="s">
        <v>48</v>
      </c>
      <c r="C27" s="10" t="s">
        <v>23</v>
      </c>
      <c r="D27" s="155">
        <v>673</v>
      </c>
    </row>
    <row r="28" spans="2:4" ht="21.75" customHeight="1">
      <c r="B28" s="16" t="s">
        <v>49</v>
      </c>
      <c r="C28" s="10" t="s">
        <v>24</v>
      </c>
      <c r="D28" s="155">
        <v>673</v>
      </c>
    </row>
    <row r="29" spans="2:4" ht="21.75" customHeight="1">
      <c r="B29" s="16" t="s">
        <v>50</v>
      </c>
      <c r="C29" s="10" t="s">
        <v>115</v>
      </c>
      <c r="D29" s="155">
        <v>336</v>
      </c>
    </row>
    <row r="30" spans="2:4" ht="21.75" customHeight="1">
      <c r="B30" s="16" t="s">
        <v>51</v>
      </c>
      <c r="C30" s="10" t="s">
        <v>26</v>
      </c>
      <c r="D30" s="155">
        <v>336</v>
      </c>
    </row>
    <row r="31" spans="2:4" ht="21.75" customHeight="1">
      <c r="B31" s="16" t="s">
        <v>52</v>
      </c>
      <c r="C31" s="10" t="s">
        <v>117</v>
      </c>
      <c r="D31" s="155"/>
    </row>
    <row r="32" spans="2:4" ht="21.75" customHeight="1">
      <c r="B32" s="17" t="s">
        <v>53</v>
      </c>
      <c r="C32" s="10" t="s">
        <v>118</v>
      </c>
      <c r="D32" s="155">
        <v>336</v>
      </c>
    </row>
    <row r="33" spans="2:4" ht="21.75" customHeight="1" thickBot="1">
      <c r="B33" s="18" t="s">
        <v>54</v>
      </c>
      <c r="C33" s="10" t="s">
        <v>58</v>
      </c>
      <c r="D33" s="155">
        <v>336</v>
      </c>
    </row>
    <row r="34" spans="2:4" ht="21.75" customHeight="1" thickBot="1">
      <c r="B34" s="19" t="s">
        <v>28</v>
      </c>
      <c r="C34" s="20"/>
      <c r="D34" s="41">
        <f>SUM(D12:D33)</f>
        <v>8741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8741</v>
      </c>
    </row>
    <row r="37" spans="2:4" ht="24.75" customHeight="1">
      <c r="B37" s="28"/>
      <c r="C37" s="28"/>
      <c r="D37" s="28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1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31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2.125" style="1" customWidth="1"/>
    <col min="4" max="4" width="26.8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6" ht="18.75" customHeight="1">
      <c r="B1" s="7"/>
      <c r="C1" s="6"/>
      <c r="D1" s="176" t="s">
        <v>107</v>
      </c>
      <c r="E1" s="21"/>
      <c r="F1" s="21"/>
    </row>
    <row r="2" spans="2:6" ht="18.75" customHeight="1">
      <c r="B2" s="7"/>
      <c r="C2" s="6"/>
      <c r="D2" s="176" t="s">
        <v>193</v>
      </c>
      <c r="E2" s="21"/>
      <c r="F2" s="21"/>
    </row>
    <row r="3" spans="2:6" ht="13.5" customHeight="1">
      <c r="B3" s="7"/>
      <c r="C3" s="7"/>
      <c r="D3" s="29"/>
      <c r="E3" s="30"/>
      <c r="F3" s="21"/>
    </row>
    <row r="4" spans="2:13" ht="141.75" customHeight="1">
      <c r="B4" s="239" t="s">
        <v>151</v>
      </c>
      <c r="C4" s="239"/>
      <c r="D4" s="239"/>
      <c r="E4" s="145"/>
      <c r="F4" s="32"/>
      <c r="G4" s="4"/>
      <c r="H4" s="4"/>
      <c r="I4" s="4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>
      <c r="B6" s="12"/>
      <c r="C6" s="13"/>
      <c r="D6" s="199" t="s">
        <v>31</v>
      </c>
      <c r="E6" s="21"/>
      <c r="F6" s="21"/>
    </row>
    <row r="7" spans="2:6" ht="7.5" customHeight="1" thickBot="1">
      <c r="B7" s="12"/>
      <c r="C7" s="14"/>
      <c r="D7" s="11"/>
      <c r="E7" s="21"/>
      <c r="F7" s="21"/>
    </row>
    <row r="8" spans="2:6" s="3" customFormat="1" ht="33" customHeight="1">
      <c r="B8" s="233" t="s">
        <v>56</v>
      </c>
      <c r="C8" s="236" t="s">
        <v>120</v>
      </c>
      <c r="D8" s="236" t="s">
        <v>32</v>
      </c>
      <c r="E8" s="21"/>
      <c r="F8" s="21"/>
    </row>
    <row r="9" spans="2:6" ht="25.5" customHeight="1">
      <c r="B9" s="234"/>
      <c r="C9" s="237"/>
      <c r="D9" s="237"/>
      <c r="E9" s="21"/>
      <c r="F9" s="21"/>
    </row>
    <row r="10" spans="2:6" ht="24.75" customHeight="1" thickBot="1">
      <c r="B10" s="234"/>
      <c r="C10" s="237"/>
      <c r="D10" s="238"/>
      <c r="E10" s="21"/>
      <c r="F10" s="21"/>
    </row>
    <row r="11" spans="2:6" ht="24.75" customHeight="1" thickBot="1">
      <c r="B11" s="5">
        <v>1</v>
      </c>
      <c r="C11" s="5">
        <v>2</v>
      </c>
      <c r="D11" s="5">
        <v>3</v>
      </c>
      <c r="E11" s="21"/>
      <c r="F11" s="21"/>
    </row>
    <row r="12" spans="2:6" ht="20.25" hidden="1">
      <c r="B12" s="15" t="s">
        <v>33</v>
      </c>
      <c r="C12" s="9" t="s">
        <v>9</v>
      </c>
      <c r="D12" s="40"/>
      <c r="E12" s="21"/>
      <c r="F12" s="21"/>
    </row>
    <row r="13" spans="2:6" ht="21.75" customHeight="1" hidden="1">
      <c r="B13" s="16" t="s">
        <v>34</v>
      </c>
      <c r="C13" s="10" t="s">
        <v>10</v>
      </c>
      <c r="D13" s="40"/>
      <c r="E13" s="21"/>
      <c r="F13" s="21"/>
    </row>
    <row r="14" spans="2:6" ht="21.75" customHeight="1" hidden="1">
      <c r="B14" s="16" t="s">
        <v>36</v>
      </c>
      <c r="C14" s="10" t="s">
        <v>11</v>
      </c>
      <c r="D14" s="40"/>
      <c r="E14" s="21"/>
      <c r="F14" s="21"/>
    </row>
    <row r="15" spans="2:6" ht="21.75" customHeight="1" hidden="1">
      <c r="B15" s="16" t="s">
        <v>35</v>
      </c>
      <c r="C15" s="10" t="s">
        <v>55</v>
      </c>
      <c r="D15" s="40"/>
      <c r="E15" s="21"/>
      <c r="F15" s="21"/>
    </row>
    <row r="16" spans="2:6" ht="21.75" customHeight="1" hidden="1">
      <c r="B16" s="16" t="s">
        <v>37</v>
      </c>
      <c r="C16" s="10" t="s">
        <v>12</v>
      </c>
      <c r="D16" s="40"/>
      <c r="E16" s="21"/>
      <c r="F16" s="21"/>
    </row>
    <row r="17" spans="2:6" ht="21.75" customHeight="1" hidden="1">
      <c r="B17" s="16" t="s">
        <v>38</v>
      </c>
      <c r="C17" s="10" t="s">
        <v>13</v>
      </c>
      <c r="D17" s="40"/>
      <c r="E17" s="21"/>
      <c r="F17" s="21"/>
    </row>
    <row r="18" spans="2:6" ht="21.75" customHeight="1" hidden="1">
      <c r="B18" s="16" t="s">
        <v>39</v>
      </c>
      <c r="C18" s="10" t="s">
        <v>14</v>
      </c>
      <c r="D18" s="40"/>
      <c r="E18" s="21"/>
      <c r="F18" s="21"/>
    </row>
    <row r="19" spans="2:6" ht="21.75" customHeight="1" hidden="1">
      <c r="B19" s="16" t="s">
        <v>40</v>
      </c>
      <c r="C19" s="10" t="s">
        <v>15</v>
      </c>
      <c r="D19" s="40"/>
      <c r="E19" s="21"/>
      <c r="F19" s="21"/>
    </row>
    <row r="20" spans="2:6" ht="21.75" customHeight="1" hidden="1">
      <c r="B20" s="16" t="s">
        <v>41</v>
      </c>
      <c r="C20" s="10" t="s">
        <v>16</v>
      </c>
      <c r="D20" s="40"/>
      <c r="E20" s="21"/>
      <c r="F20" s="21"/>
    </row>
    <row r="21" spans="2:6" ht="21.75" customHeight="1" hidden="1">
      <c r="B21" s="16" t="s">
        <v>42</v>
      </c>
      <c r="C21" s="10" t="s">
        <v>17</v>
      </c>
      <c r="D21" s="40"/>
      <c r="E21" s="21"/>
      <c r="F21" s="21"/>
    </row>
    <row r="22" spans="2:6" ht="21.75" customHeight="1" hidden="1">
      <c r="B22" s="16" t="s">
        <v>43</v>
      </c>
      <c r="C22" s="10" t="s">
        <v>18</v>
      </c>
      <c r="D22" s="40"/>
      <c r="E22" s="21"/>
      <c r="F22" s="21"/>
    </row>
    <row r="23" spans="2:6" ht="21.75" customHeight="1" hidden="1">
      <c r="B23" s="16" t="s">
        <v>44</v>
      </c>
      <c r="C23" s="10" t="s">
        <v>19</v>
      </c>
      <c r="D23" s="40"/>
      <c r="E23" s="21"/>
      <c r="F23" s="21"/>
    </row>
    <row r="24" spans="2:6" ht="21.75" customHeight="1" hidden="1">
      <c r="B24" s="16" t="s">
        <v>45</v>
      </c>
      <c r="C24" s="10" t="s">
        <v>20</v>
      </c>
      <c r="D24" s="40"/>
      <c r="E24" s="21"/>
      <c r="F24" s="21"/>
    </row>
    <row r="25" spans="2:6" ht="21.75" customHeight="1" hidden="1">
      <c r="B25" s="16" t="s">
        <v>46</v>
      </c>
      <c r="C25" s="10" t="s">
        <v>21</v>
      </c>
      <c r="D25" s="40"/>
      <c r="E25" s="21"/>
      <c r="F25" s="21"/>
    </row>
    <row r="26" spans="2:6" ht="21.75" customHeight="1" hidden="1">
      <c r="B26" s="16" t="s">
        <v>47</v>
      </c>
      <c r="C26" s="10" t="s">
        <v>22</v>
      </c>
      <c r="D26" s="40"/>
      <c r="E26" s="21"/>
      <c r="F26" s="21"/>
    </row>
    <row r="27" spans="2:6" ht="21.75" customHeight="1" hidden="1">
      <c r="B27" s="16" t="s">
        <v>48</v>
      </c>
      <c r="C27" s="10" t="s">
        <v>23</v>
      </c>
      <c r="D27" s="40"/>
      <c r="E27" s="21"/>
      <c r="F27" s="21"/>
    </row>
    <row r="28" spans="2:6" ht="21.75" customHeight="1" hidden="1">
      <c r="B28" s="16" t="s">
        <v>49</v>
      </c>
      <c r="C28" s="10" t="s">
        <v>24</v>
      </c>
      <c r="D28" s="40"/>
      <c r="E28" s="21"/>
      <c r="F28" s="21"/>
    </row>
    <row r="29" spans="2:6" ht="21.75" customHeight="1" hidden="1">
      <c r="B29" s="16" t="s">
        <v>50</v>
      </c>
      <c r="C29" s="10" t="s">
        <v>25</v>
      </c>
      <c r="D29" s="40"/>
      <c r="E29" s="21"/>
      <c r="F29" s="21"/>
    </row>
    <row r="30" spans="2:6" ht="21.75" customHeight="1" hidden="1">
      <c r="B30" s="16" t="s">
        <v>51</v>
      </c>
      <c r="C30" s="10" t="s">
        <v>26</v>
      </c>
      <c r="D30" s="40"/>
      <c r="E30" s="21"/>
      <c r="F30" s="21"/>
    </row>
    <row r="31" spans="2:6" ht="21.75" customHeight="1" thickBot="1">
      <c r="B31" s="16" t="s">
        <v>33</v>
      </c>
      <c r="C31" s="10" t="s">
        <v>117</v>
      </c>
      <c r="D31" s="40">
        <v>1</v>
      </c>
      <c r="E31" s="21"/>
      <c r="F31" s="21"/>
    </row>
    <row r="32" spans="2:6" ht="21.75" customHeight="1" hidden="1">
      <c r="B32" s="17">
        <v>2</v>
      </c>
      <c r="C32" s="10" t="s">
        <v>57</v>
      </c>
      <c r="D32" s="40"/>
      <c r="E32" s="21"/>
      <c r="F32" s="21"/>
    </row>
    <row r="33" spans="2:6" ht="37.5" customHeight="1" hidden="1" thickBot="1">
      <c r="B33" s="18">
        <v>3</v>
      </c>
      <c r="C33" s="10" t="s">
        <v>58</v>
      </c>
      <c r="D33" s="40"/>
      <c r="E33" s="21"/>
      <c r="F33" s="21"/>
    </row>
    <row r="34" spans="2:6" ht="21.75" customHeight="1" thickBot="1">
      <c r="B34" s="19" t="s">
        <v>28</v>
      </c>
      <c r="C34" s="20"/>
      <c r="D34" s="41">
        <f>SUM(D12:D33)</f>
        <v>1</v>
      </c>
      <c r="E34" s="21"/>
      <c r="F34" s="21"/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</v>
      </c>
    </row>
    <row r="37" spans="2:9" ht="24.75" customHeight="1">
      <c r="B37" s="28"/>
      <c r="C37" s="28"/>
      <c r="D37" s="28"/>
      <c r="I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56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B1:N37"/>
  <sheetViews>
    <sheetView zoomScale="90" zoomScaleNormal="90" zoomScalePageLayoutView="0" workbookViewId="0" topLeftCell="A16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5.625" style="1" customWidth="1"/>
    <col min="3" max="3" width="43.25390625" style="1" customWidth="1"/>
    <col min="4" max="4" width="18.75390625" style="1" customWidth="1"/>
    <col min="5" max="5" width="18.625" style="1" customWidth="1"/>
    <col min="6" max="6" width="18.375" style="1" customWidth="1"/>
    <col min="7" max="7" width="17.75390625" style="1" customWidth="1"/>
    <col min="8" max="8" width="18.875" style="1" customWidth="1"/>
    <col min="9" max="9" width="18.00390625" style="1" customWidth="1"/>
    <col min="10" max="16384" width="8.875" style="1" customWidth="1"/>
  </cols>
  <sheetData>
    <row r="1" spans="2:9" ht="18.75" customHeight="1">
      <c r="B1" s="7"/>
      <c r="C1" s="231" t="s">
        <v>108</v>
      </c>
      <c r="D1" s="231"/>
      <c r="E1" s="231"/>
      <c r="F1" s="231"/>
      <c r="G1" s="231"/>
      <c r="H1" s="231"/>
      <c r="I1" s="231"/>
    </row>
    <row r="2" spans="2:9" ht="18.75" customHeight="1">
      <c r="B2" s="7"/>
      <c r="C2" s="231" t="s">
        <v>193</v>
      </c>
      <c r="D2" s="231"/>
      <c r="E2" s="231"/>
      <c r="F2" s="231"/>
      <c r="G2" s="231"/>
      <c r="H2" s="231"/>
      <c r="I2" s="231"/>
    </row>
    <row r="3" spans="2:9" ht="6.75" customHeight="1">
      <c r="B3" s="7"/>
      <c r="C3" s="230"/>
      <c r="D3" s="230"/>
      <c r="E3" s="21"/>
      <c r="F3" s="286"/>
      <c r="G3" s="230"/>
      <c r="H3" s="230"/>
      <c r="I3" s="230"/>
    </row>
    <row r="4" spans="2:14" ht="80.25" customHeight="1">
      <c r="B4" s="239" t="s">
        <v>150</v>
      </c>
      <c r="C4" s="239"/>
      <c r="D4" s="239"/>
      <c r="E4" s="239"/>
      <c r="F4" s="239"/>
      <c r="G4" s="239"/>
      <c r="H4" s="239"/>
      <c r="I4" s="239"/>
      <c r="J4" s="145"/>
      <c r="K4" s="145"/>
      <c r="L4" s="145"/>
      <c r="M4" s="145"/>
      <c r="N4" s="145"/>
    </row>
    <row r="5" spans="2:9" ht="25.5" customHeight="1" thickBot="1">
      <c r="B5" s="12"/>
      <c r="C5" s="13"/>
      <c r="D5" s="315" t="s">
        <v>31</v>
      </c>
      <c r="E5" s="315"/>
      <c r="F5" s="315"/>
      <c r="G5" s="315"/>
      <c r="H5" s="315"/>
      <c r="I5" s="315"/>
    </row>
    <row r="6" spans="2:6" ht="7.5" customHeight="1" hidden="1" thickBot="1">
      <c r="B6" s="12"/>
      <c r="C6" s="14"/>
      <c r="D6" s="11"/>
      <c r="E6" s="21"/>
      <c r="F6" s="21"/>
    </row>
    <row r="7" spans="2:10" s="3" customFormat="1" ht="27" customHeight="1" thickBot="1">
      <c r="B7" s="233" t="s">
        <v>56</v>
      </c>
      <c r="C7" s="236" t="s">
        <v>119</v>
      </c>
      <c r="D7" s="236" t="s">
        <v>32</v>
      </c>
      <c r="E7" s="246" t="s">
        <v>86</v>
      </c>
      <c r="F7" s="314"/>
      <c r="G7" s="314"/>
      <c r="H7" s="314"/>
      <c r="I7" s="314"/>
      <c r="J7" s="151"/>
    </row>
    <row r="8" spans="2:10" ht="25.5" customHeight="1">
      <c r="B8" s="234"/>
      <c r="C8" s="237"/>
      <c r="D8" s="237"/>
      <c r="E8" s="275" t="s">
        <v>65</v>
      </c>
      <c r="F8" s="275" t="s">
        <v>5</v>
      </c>
      <c r="G8" s="275" t="s">
        <v>6</v>
      </c>
      <c r="H8" s="275" t="s">
        <v>7</v>
      </c>
      <c r="I8" s="275" t="s">
        <v>8</v>
      </c>
      <c r="J8" s="152"/>
    </row>
    <row r="9" spans="2:10" ht="70.5" customHeight="1" thickBot="1">
      <c r="B9" s="234"/>
      <c r="C9" s="237"/>
      <c r="D9" s="237"/>
      <c r="E9" s="313"/>
      <c r="F9" s="313"/>
      <c r="G9" s="313"/>
      <c r="H9" s="313"/>
      <c r="I9" s="313"/>
      <c r="J9" s="152"/>
    </row>
    <row r="10" spans="2:10" ht="21.75" customHeight="1" thickBot="1">
      <c r="B10" s="111">
        <v>1</v>
      </c>
      <c r="C10" s="111">
        <v>2</v>
      </c>
      <c r="D10" s="111">
        <v>3</v>
      </c>
      <c r="E10" s="184">
        <v>4</v>
      </c>
      <c r="F10" s="184">
        <v>5</v>
      </c>
      <c r="G10" s="184">
        <v>6</v>
      </c>
      <c r="H10" s="184">
        <v>7</v>
      </c>
      <c r="I10" s="184">
        <v>8</v>
      </c>
      <c r="J10" s="152"/>
    </row>
    <row r="11" spans="2:10" ht="23.25" customHeight="1">
      <c r="B11" s="119" t="s">
        <v>33</v>
      </c>
      <c r="C11" s="98" t="s">
        <v>113</v>
      </c>
      <c r="D11" s="122">
        <f>E11+F11+G11+I11+H11</f>
        <v>30321</v>
      </c>
      <c r="E11" s="120">
        <v>20862</v>
      </c>
      <c r="F11" s="120">
        <v>293</v>
      </c>
      <c r="G11" s="120">
        <v>141</v>
      </c>
      <c r="H11" s="135"/>
      <c r="I11" s="135">
        <v>9025</v>
      </c>
      <c r="J11" s="152"/>
    </row>
    <row r="12" spans="2:10" ht="21" customHeight="1">
      <c r="B12" s="121" t="s">
        <v>34</v>
      </c>
      <c r="C12" s="102" t="s">
        <v>10</v>
      </c>
      <c r="D12" s="122">
        <f aca="true" t="shared" si="0" ref="D12:D32">E12+F12+G12+I12+H12</f>
        <v>54281</v>
      </c>
      <c r="E12" s="122">
        <v>41728</v>
      </c>
      <c r="F12" s="122">
        <v>43</v>
      </c>
      <c r="G12" s="122">
        <v>1186</v>
      </c>
      <c r="H12" s="136"/>
      <c r="I12" s="136">
        <v>11324</v>
      </c>
      <c r="J12" s="152"/>
    </row>
    <row r="13" spans="2:10" ht="27.75" customHeight="1">
      <c r="B13" s="121" t="s">
        <v>36</v>
      </c>
      <c r="C13" s="102" t="s">
        <v>11</v>
      </c>
      <c r="D13" s="122">
        <f t="shared" si="0"/>
        <v>16804</v>
      </c>
      <c r="E13" s="122">
        <v>11056</v>
      </c>
      <c r="F13" s="122">
        <v>76</v>
      </c>
      <c r="G13" s="122">
        <v>124</v>
      </c>
      <c r="H13" s="136"/>
      <c r="I13" s="136">
        <v>5548</v>
      </c>
      <c r="J13" s="152"/>
    </row>
    <row r="14" spans="2:10" ht="19.5" customHeight="1">
      <c r="B14" s="121" t="s">
        <v>35</v>
      </c>
      <c r="C14" s="102" t="s">
        <v>116</v>
      </c>
      <c r="D14" s="122">
        <f t="shared" si="0"/>
        <v>43520</v>
      </c>
      <c r="E14" s="122">
        <v>31288</v>
      </c>
      <c r="F14" s="122">
        <v>93</v>
      </c>
      <c r="G14" s="122">
        <v>282</v>
      </c>
      <c r="H14" s="136"/>
      <c r="I14" s="136">
        <v>11857</v>
      </c>
      <c r="J14" s="152"/>
    </row>
    <row r="15" spans="2:10" ht="23.25" customHeight="1">
      <c r="B15" s="121" t="s">
        <v>37</v>
      </c>
      <c r="C15" s="102" t="s">
        <v>12</v>
      </c>
      <c r="D15" s="122">
        <f t="shared" si="0"/>
        <v>11580</v>
      </c>
      <c r="E15" s="122">
        <v>7968</v>
      </c>
      <c r="F15" s="122">
        <v>65</v>
      </c>
      <c r="G15" s="122">
        <v>32</v>
      </c>
      <c r="H15" s="136"/>
      <c r="I15" s="136">
        <v>3515</v>
      </c>
      <c r="J15" s="152"/>
    </row>
    <row r="16" spans="2:10" ht="24.75" customHeight="1">
      <c r="B16" s="121" t="s">
        <v>38</v>
      </c>
      <c r="C16" s="102" t="s">
        <v>13</v>
      </c>
      <c r="D16" s="122">
        <f t="shared" si="0"/>
        <v>12334</v>
      </c>
      <c r="E16" s="122">
        <v>8911</v>
      </c>
      <c r="F16" s="122">
        <v>22</v>
      </c>
      <c r="G16" s="122">
        <v>76</v>
      </c>
      <c r="H16" s="136"/>
      <c r="I16" s="136">
        <v>3325</v>
      </c>
      <c r="J16" s="152"/>
    </row>
    <row r="17" spans="2:10" ht="19.5" customHeight="1">
      <c r="B17" s="121" t="s">
        <v>39</v>
      </c>
      <c r="C17" s="102" t="s">
        <v>14</v>
      </c>
      <c r="D17" s="122">
        <f t="shared" si="0"/>
        <v>21817</v>
      </c>
      <c r="E17" s="122">
        <v>13281</v>
      </c>
      <c r="F17" s="122">
        <v>108</v>
      </c>
      <c r="G17" s="122">
        <v>163</v>
      </c>
      <c r="H17" s="136"/>
      <c r="I17" s="136">
        <v>8265</v>
      </c>
      <c r="J17" s="152"/>
    </row>
    <row r="18" spans="2:10" ht="24.75" customHeight="1">
      <c r="B18" s="121" t="s">
        <v>40</v>
      </c>
      <c r="C18" s="102" t="s">
        <v>15</v>
      </c>
      <c r="D18" s="122">
        <f t="shared" si="0"/>
        <v>7213</v>
      </c>
      <c r="E18" s="122">
        <v>5124</v>
      </c>
      <c r="F18" s="122">
        <v>33</v>
      </c>
      <c r="G18" s="122">
        <v>108</v>
      </c>
      <c r="H18" s="136"/>
      <c r="I18" s="136">
        <v>1948</v>
      </c>
      <c r="J18" s="152"/>
    </row>
    <row r="19" spans="2:10" ht="20.25" customHeight="1">
      <c r="B19" s="121" t="s">
        <v>41</v>
      </c>
      <c r="C19" s="102" t="s">
        <v>16</v>
      </c>
      <c r="D19" s="122">
        <f t="shared" si="0"/>
        <v>14019</v>
      </c>
      <c r="E19" s="122">
        <v>9467</v>
      </c>
      <c r="F19" s="122">
        <v>65</v>
      </c>
      <c r="G19" s="122">
        <v>98</v>
      </c>
      <c r="H19" s="136">
        <v>19</v>
      </c>
      <c r="I19" s="136">
        <v>4370</v>
      </c>
      <c r="J19" s="152"/>
    </row>
    <row r="20" spans="2:10" ht="22.5" customHeight="1">
      <c r="B20" s="121" t="s">
        <v>42</v>
      </c>
      <c r="C20" s="102" t="s">
        <v>17</v>
      </c>
      <c r="D20" s="122">
        <f t="shared" si="0"/>
        <v>3563</v>
      </c>
      <c r="E20" s="122">
        <v>2415</v>
      </c>
      <c r="F20" s="122">
        <v>0</v>
      </c>
      <c r="G20" s="122">
        <v>65</v>
      </c>
      <c r="H20" s="136"/>
      <c r="I20" s="136">
        <v>1083</v>
      </c>
      <c r="J20" s="152"/>
    </row>
    <row r="21" spans="2:10" ht="27.75" customHeight="1">
      <c r="B21" s="121" t="s">
        <v>43</v>
      </c>
      <c r="C21" s="102" t="s">
        <v>18</v>
      </c>
      <c r="D21" s="122">
        <f t="shared" si="0"/>
        <v>18518</v>
      </c>
      <c r="E21" s="122">
        <v>10893</v>
      </c>
      <c r="F21" s="122">
        <v>715</v>
      </c>
      <c r="G21" s="122">
        <v>98</v>
      </c>
      <c r="H21" s="136"/>
      <c r="I21" s="136">
        <v>6812</v>
      </c>
      <c r="J21" s="152"/>
    </row>
    <row r="22" spans="2:10" ht="22.5" customHeight="1">
      <c r="B22" s="121" t="s">
        <v>44</v>
      </c>
      <c r="C22" s="102" t="s">
        <v>19</v>
      </c>
      <c r="D22" s="122">
        <f t="shared" si="0"/>
        <v>6476</v>
      </c>
      <c r="E22" s="122">
        <v>4406</v>
      </c>
      <c r="F22" s="122">
        <v>33</v>
      </c>
      <c r="G22" s="122">
        <v>32</v>
      </c>
      <c r="H22" s="136"/>
      <c r="I22" s="136">
        <v>2005</v>
      </c>
      <c r="J22" s="152"/>
    </row>
    <row r="23" spans="2:10" ht="24" customHeight="1">
      <c r="B23" s="121" t="s">
        <v>45</v>
      </c>
      <c r="C23" s="102" t="s">
        <v>20</v>
      </c>
      <c r="D23" s="226">
        <f t="shared" si="0"/>
        <v>20454.5</v>
      </c>
      <c r="E23" s="122">
        <v>13010</v>
      </c>
      <c r="F23" s="122">
        <v>33</v>
      </c>
      <c r="G23" s="122">
        <v>87</v>
      </c>
      <c r="H23" s="223">
        <v>9.5</v>
      </c>
      <c r="I23" s="136">
        <v>7315</v>
      </c>
      <c r="J23" s="152"/>
    </row>
    <row r="24" spans="2:10" ht="19.5" customHeight="1">
      <c r="B24" s="121" t="s">
        <v>46</v>
      </c>
      <c r="C24" s="102" t="s">
        <v>21</v>
      </c>
      <c r="D24" s="122">
        <f t="shared" si="0"/>
        <v>14206</v>
      </c>
      <c r="E24" s="122">
        <v>8781</v>
      </c>
      <c r="F24" s="122">
        <v>266</v>
      </c>
      <c r="G24" s="122">
        <v>124</v>
      </c>
      <c r="H24" s="136"/>
      <c r="I24" s="136">
        <v>5035</v>
      </c>
      <c r="J24" s="152"/>
    </row>
    <row r="25" spans="2:10" ht="21.75" customHeight="1">
      <c r="B25" s="121" t="s">
        <v>47</v>
      </c>
      <c r="C25" s="102" t="s">
        <v>22</v>
      </c>
      <c r="D25" s="122">
        <f t="shared" si="0"/>
        <v>16122</v>
      </c>
      <c r="E25" s="122">
        <v>10138</v>
      </c>
      <c r="F25" s="122">
        <v>87</v>
      </c>
      <c r="G25" s="122">
        <v>54</v>
      </c>
      <c r="H25" s="136"/>
      <c r="I25" s="136">
        <v>5843</v>
      </c>
      <c r="J25" s="152"/>
    </row>
    <row r="26" spans="2:10" ht="18" customHeight="1">
      <c r="B26" s="121" t="s">
        <v>48</v>
      </c>
      <c r="C26" s="102" t="s">
        <v>23</v>
      </c>
      <c r="D26" s="122">
        <f t="shared" si="0"/>
        <v>15297</v>
      </c>
      <c r="E26" s="122">
        <v>11093</v>
      </c>
      <c r="F26" s="122">
        <v>76</v>
      </c>
      <c r="G26" s="122">
        <v>43</v>
      </c>
      <c r="H26" s="136"/>
      <c r="I26" s="136">
        <v>4085</v>
      </c>
      <c r="J26" s="152"/>
    </row>
    <row r="27" spans="2:10" ht="21" customHeight="1">
      <c r="B27" s="121" t="s">
        <v>49</v>
      </c>
      <c r="C27" s="102" t="s">
        <v>24</v>
      </c>
      <c r="D27" s="122">
        <f t="shared" si="0"/>
        <v>12706</v>
      </c>
      <c r="E27" s="122">
        <v>8475</v>
      </c>
      <c r="F27" s="122">
        <v>22</v>
      </c>
      <c r="G27" s="122">
        <v>76</v>
      </c>
      <c r="H27" s="136"/>
      <c r="I27" s="136">
        <v>4133</v>
      </c>
      <c r="J27" s="152"/>
    </row>
    <row r="28" spans="2:10" ht="20.25" customHeight="1">
      <c r="B28" s="121" t="s">
        <v>50</v>
      </c>
      <c r="C28" s="102" t="s">
        <v>115</v>
      </c>
      <c r="D28" s="122">
        <f t="shared" si="0"/>
        <v>41599</v>
      </c>
      <c r="E28" s="122">
        <v>31177</v>
      </c>
      <c r="F28" s="122">
        <v>271</v>
      </c>
      <c r="G28" s="122">
        <v>461</v>
      </c>
      <c r="H28" s="136"/>
      <c r="I28" s="136">
        <v>9690</v>
      </c>
      <c r="J28" s="152"/>
    </row>
    <row r="29" spans="2:10" ht="18.75" customHeight="1">
      <c r="B29" s="121" t="s">
        <v>51</v>
      </c>
      <c r="C29" s="102" t="s">
        <v>26</v>
      </c>
      <c r="D29" s="122">
        <f t="shared" si="0"/>
        <v>29905</v>
      </c>
      <c r="E29" s="122">
        <v>23125</v>
      </c>
      <c r="F29" s="122">
        <v>54</v>
      </c>
      <c r="G29" s="122">
        <v>541</v>
      </c>
      <c r="H29" s="136"/>
      <c r="I29" s="136">
        <v>6185</v>
      </c>
      <c r="J29" s="152"/>
    </row>
    <row r="30" spans="2:10" ht="21" customHeight="1">
      <c r="B30" s="121" t="s">
        <v>52</v>
      </c>
      <c r="C30" s="102" t="s">
        <v>117</v>
      </c>
      <c r="D30" s="226">
        <f t="shared" si="0"/>
        <v>183913.5</v>
      </c>
      <c r="E30" s="122">
        <v>156393</v>
      </c>
      <c r="F30" s="122">
        <v>726</v>
      </c>
      <c r="G30" s="122">
        <v>1609</v>
      </c>
      <c r="H30" s="223">
        <v>9.5</v>
      </c>
      <c r="I30" s="136">
        <v>25176</v>
      </c>
      <c r="J30" s="152"/>
    </row>
    <row r="31" spans="2:10" ht="17.25" customHeight="1">
      <c r="B31" s="121" t="s">
        <v>53</v>
      </c>
      <c r="C31" s="10" t="s">
        <v>118</v>
      </c>
      <c r="D31" s="122">
        <f t="shared" si="0"/>
        <v>77448</v>
      </c>
      <c r="E31" s="122">
        <v>59151</v>
      </c>
      <c r="F31" s="122">
        <v>217</v>
      </c>
      <c r="G31" s="122">
        <v>580</v>
      </c>
      <c r="H31" s="136">
        <v>19</v>
      </c>
      <c r="I31" s="136">
        <v>17481</v>
      </c>
      <c r="J31" s="152"/>
    </row>
    <row r="32" spans="2:10" ht="25.5" customHeight="1" thickBot="1">
      <c r="B32" s="123" t="s">
        <v>54</v>
      </c>
      <c r="C32" s="124" t="s">
        <v>58</v>
      </c>
      <c r="D32" s="122">
        <f t="shared" si="0"/>
        <v>176294</v>
      </c>
      <c r="E32" s="125">
        <v>127984</v>
      </c>
      <c r="F32" s="125">
        <v>705</v>
      </c>
      <c r="G32" s="125">
        <v>3105</v>
      </c>
      <c r="H32" s="137">
        <v>19</v>
      </c>
      <c r="I32" s="137">
        <v>44481</v>
      </c>
      <c r="J32" s="152"/>
    </row>
    <row r="33" spans="2:10" ht="21.75" customHeight="1" thickBot="1">
      <c r="B33" s="19" t="s">
        <v>28</v>
      </c>
      <c r="C33" s="20"/>
      <c r="D33" s="49">
        <f aca="true" t="shared" si="1" ref="D33:I33">SUM(D11:D32)</f>
        <v>828391</v>
      </c>
      <c r="E33" s="49">
        <f t="shared" si="1"/>
        <v>616726</v>
      </c>
      <c r="F33" s="49">
        <f t="shared" si="1"/>
        <v>4003</v>
      </c>
      <c r="G33" s="49">
        <f t="shared" si="1"/>
        <v>9085</v>
      </c>
      <c r="H33" s="49">
        <f t="shared" si="1"/>
        <v>76</v>
      </c>
      <c r="I33" s="49">
        <f t="shared" si="1"/>
        <v>198501</v>
      </c>
      <c r="J33" s="152"/>
    </row>
    <row r="34" spans="2:6" ht="21.75" customHeight="1" hidden="1" thickBot="1">
      <c r="B34" s="44"/>
      <c r="C34" s="45" t="s">
        <v>29</v>
      </c>
      <c r="D34" s="36"/>
      <c r="E34" s="21"/>
      <c r="F34" s="21"/>
    </row>
    <row r="35" spans="2:4" ht="21.75" customHeight="1" hidden="1" thickBot="1">
      <c r="B35" s="25" t="s">
        <v>30</v>
      </c>
      <c r="C35" s="26"/>
      <c r="D35" s="27">
        <f>D33+D34</f>
        <v>828391</v>
      </c>
    </row>
    <row r="36" spans="2:10" ht="24.75" customHeight="1">
      <c r="B36" s="28"/>
      <c r="C36" s="28"/>
      <c r="D36" s="28"/>
      <c r="J36" s="2"/>
    </row>
    <row r="37" spans="2:4" ht="24.75" customHeight="1">
      <c r="B37" s="28"/>
      <c r="C37" s="28"/>
      <c r="D37" s="28"/>
    </row>
  </sheetData>
  <sheetProtection/>
  <mergeCells count="15">
    <mergeCell ref="C1:I1"/>
    <mergeCell ref="C2:I2"/>
    <mergeCell ref="F8:F9"/>
    <mergeCell ref="G8:G9"/>
    <mergeCell ref="I8:I9"/>
    <mergeCell ref="C3:D3"/>
    <mergeCell ref="B4:I4"/>
    <mergeCell ref="F3:I3"/>
    <mergeCell ref="B7:B9"/>
    <mergeCell ref="H8:H9"/>
    <mergeCell ref="E7:I7"/>
    <mergeCell ref="C7:C9"/>
    <mergeCell ref="D5:I5"/>
    <mergeCell ref="D7:D9"/>
    <mergeCell ref="E8:E9"/>
  </mergeCells>
  <printOptions/>
  <pageMargins left="0.984251968503937" right="0.3937007874015748" top="0.5905511811023623" bottom="0.2755905511811024" header="0.3937007874015748" footer="0.31496062992125984"/>
  <pageSetup blackAndWhite="1" firstPageNumber="457" useFirstPageNumber="1" horizontalDpi="600" verticalDpi="600" orientation="landscape" paperSize="9" scale="67" r:id="rId1"/>
  <headerFooter alignWithMargins="0"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41.625" style="1" customWidth="1"/>
    <col min="4" max="4" width="20.00390625" style="1" customWidth="1"/>
    <col min="5" max="5" width="17.625" style="1" customWidth="1"/>
    <col min="6" max="6" width="19.875" style="1" customWidth="1"/>
    <col min="7" max="7" width="12.00390625" style="1" customWidth="1"/>
    <col min="8" max="8" width="11.375" style="1" customWidth="1"/>
    <col min="9" max="16384" width="8.875" style="1" customWidth="1"/>
  </cols>
  <sheetData>
    <row r="1" spans="2:6" ht="18.75" customHeight="1">
      <c r="B1" s="7"/>
      <c r="C1" s="6"/>
      <c r="D1" s="231" t="s">
        <v>109</v>
      </c>
      <c r="E1" s="231"/>
      <c r="F1" s="231"/>
    </row>
    <row r="2" spans="2:6" ht="21.75" customHeight="1">
      <c r="B2" s="7"/>
      <c r="C2" s="6"/>
      <c r="D2" s="231" t="s">
        <v>193</v>
      </c>
      <c r="E2" s="231"/>
      <c r="F2" s="231"/>
    </row>
    <row r="3" spans="2:6" ht="13.5" customHeight="1">
      <c r="B3" s="7"/>
      <c r="C3" s="7"/>
      <c r="D3" s="29"/>
      <c r="E3" s="30"/>
      <c r="F3" s="21"/>
    </row>
    <row r="4" spans="2:13" ht="79.5" customHeight="1">
      <c r="B4" s="239" t="s">
        <v>161</v>
      </c>
      <c r="C4" s="239"/>
      <c r="D4" s="239"/>
      <c r="E4" s="239"/>
      <c r="F4" s="239"/>
      <c r="G4" s="145"/>
      <c r="H4" s="145"/>
      <c r="I4" s="145"/>
      <c r="J4" s="4"/>
      <c r="K4" s="4"/>
      <c r="L4" s="4"/>
      <c r="M4" s="4"/>
    </row>
    <row r="5" spans="2:6" ht="12.75" customHeight="1">
      <c r="B5" s="8"/>
      <c r="C5" s="8"/>
      <c r="D5" s="11"/>
      <c r="E5" s="21"/>
      <c r="F5" s="21"/>
    </row>
    <row r="6" spans="2:6" ht="16.5" customHeight="1" thickBot="1">
      <c r="B6" s="12"/>
      <c r="C6" s="13"/>
      <c r="D6" s="319" t="s">
        <v>31</v>
      </c>
      <c r="E6" s="319"/>
      <c r="F6" s="319"/>
    </row>
    <row r="7" spans="2:6" s="3" customFormat="1" ht="23.25" customHeight="1" thickBot="1">
      <c r="B7" s="233" t="s">
        <v>56</v>
      </c>
      <c r="C7" s="236" t="s">
        <v>119</v>
      </c>
      <c r="D7" s="236" t="s">
        <v>32</v>
      </c>
      <c r="E7" s="317" t="s">
        <v>63</v>
      </c>
      <c r="F7" s="318"/>
    </row>
    <row r="8" spans="2:6" ht="25.5" customHeight="1">
      <c r="B8" s="234"/>
      <c r="C8" s="237"/>
      <c r="D8" s="237"/>
      <c r="E8" s="316" t="s">
        <v>78</v>
      </c>
      <c r="F8" s="316" t="s">
        <v>112</v>
      </c>
    </row>
    <row r="9" spans="2:6" ht="68.25" customHeight="1" thickBot="1">
      <c r="B9" s="234"/>
      <c r="C9" s="237"/>
      <c r="D9" s="237"/>
      <c r="E9" s="316"/>
      <c r="F9" s="316"/>
    </row>
    <row r="10" spans="2:6" ht="20.25" customHeight="1" thickBot="1">
      <c r="B10" s="111">
        <v>1</v>
      </c>
      <c r="C10" s="111">
        <v>2</v>
      </c>
      <c r="D10" s="111">
        <v>3</v>
      </c>
      <c r="E10" s="111">
        <v>4</v>
      </c>
      <c r="F10" s="111">
        <v>5</v>
      </c>
    </row>
    <row r="11" spans="2:6" ht="27.75" customHeight="1">
      <c r="B11" s="15" t="s">
        <v>33</v>
      </c>
      <c r="C11" s="9" t="s">
        <v>113</v>
      </c>
      <c r="D11" s="40">
        <f aca="true" t="shared" si="0" ref="D11:D32">E11+F11</f>
        <v>10292</v>
      </c>
      <c r="E11" s="40">
        <v>8543</v>
      </c>
      <c r="F11" s="40">
        <v>1749</v>
      </c>
    </row>
    <row r="12" spans="2:6" ht="21.75" customHeight="1">
      <c r="B12" s="16" t="s">
        <v>34</v>
      </c>
      <c r="C12" s="10" t="s">
        <v>10</v>
      </c>
      <c r="D12" s="40">
        <f t="shared" si="0"/>
        <v>37010</v>
      </c>
      <c r="E12" s="40">
        <v>26493</v>
      </c>
      <c r="F12" s="40">
        <v>10517</v>
      </c>
    </row>
    <row r="13" spans="2:6" ht="21.75" customHeight="1">
      <c r="B13" s="16" t="s">
        <v>36</v>
      </c>
      <c r="C13" s="10" t="s">
        <v>11</v>
      </c>
      <c r="D13" s="40">
        <f t="shared" si="0"/>
        <v>10155</v>
      </c>
      <c r="E13" s="40">
        <v>7786</v>
      </c>
      <c r="F13" s="40">
        <v>2369</v>
      </c>
    </row>
    <row r="14" spans="2:6" ht="21.75" customHeight="1">
      <c r="B14" s="16" t="s">
        <v>35</v>
      </c>
      <c r="C14" s="10" t="s">
        <v>116</v>
      </c>
      <c r="D14" s="40">
        <f t="shared" si="0"/>
        <v>14207</v>
      </c>
      <c r="E14" s="40">
        <v>10922</v>
      </c>
      <c r="F14" s="40">
        <v>3285</v>
      </c>
    </row>
    <row r="15" spans="2:6" ht="21.75" customHeight="1">
      <c r="B15" s="16" t="s">
        <v>37</v>
      </c>
      <c r="C15" s="10" t="s">
        <v>12</v>
      </c>
      <c r="D15" s="40">
        <f t="shared" si="0"/>
        <v>2354</v>
      </c>
      <c r="E15" s="40">
        <v>1838</v>
      </c>
      <c r="F15" s="40">
        <v>516</v>
      </c>
    </row>
    <row r="16" spans="2:6" ht="21.75" customHeight="1">
      <c r="B16" s="16" t="s">
        <v>38</v>
      </c>
      <c r="C16" s="10" t="s">
        <v>13</v>
      </c>
      <c r="D16" s="40">
        <f t="shared" si="0"/>
        <v>9016</v>
      </c>
      <c r="E16" s="40">
        <v>5947</v>
      </c>
      <c r="F16" s="40">
        <v>3069</v>
      </c>
    </row>
    <row r="17" spans="2:6" ht="21.75" customHeight="1">
      <c r="B17" s="16" t="s">
        <v>39</v>
      </c>
      <c r="C17" s="10" t="s">
        <v>14</v>
      </c>
      <c r="D17" s="40">
        <f t="shared" si="0"/>
        <v>8117</v>
      </c>
      <c r="E17" s="40">
        <v>5299</v>
      </c>
      <c r="F17" s="40">
        <v>2818</v>
      </c>
    </row>
    <row r="18" spans="2:6" ht="21.75" customHeight="1">
      <c r="B18" s="16" t="s">
        <v>40</v>
      </c>
      <c r="C18" s="10" t="s">
        <v>15</v>
      </c>
      <c r="D18" s="40">
        <f t="shared" si="0"/>
        <v>7144</v>
      </c>
      <c r="E18" s="40">
        <v>5190</v>
      </c>
      <c r="F18" s="40">
        <v>1954</v>
      </c>
    </row>
    <row r="19" spans="2:6" ht="21.75" customHeight="1">
      <c r="B19" s="16" t="s">
        <v>41</v>
      </c>
      <c r="C19" s="10" t="s">
        <v>16</v>
      </c>
      <c r="D19" s="40">
        <f t="shared" si="0"/>
        <v>9926</v>
      </c>
      <c r="E19" s="40">
        <v>8110</v>
      </c>
      <c r="F19" s="40">
        <v>1816</v>
      </c>
    </row>
    <row r="20" spans="2:6" ht="21.75" customHeight="1">
      <c r="B20" s="16" t="s">
        <v>42</v>
      </c>
      <c r="C20" s="10" t="s">
        <v>17</v>
      </c>
      <c r="D20" s="40">
        <f t="shared" si="0"/>
        <v>4608</v>
      </c>
      <c r="E20" s="40">
        <v>3352</v>
      </c>
      <c r="F20" s="40">
        <v>1256</v>
      </c>
    </row>
    <row r="21" spans="2:6" ht="21.75" customHeight="1">
      <c r="B21" s="16" t="s">
        <v>43</v>
      </c>
      <c r="C21" s="10" t="s">
        <v>18</v>
      </c>
      <c r="D21" s="40">
        <f t="shared" si="0"/>
        <v>5813</v>
      </c>
      <c r="E21" s="40">
        <v>4542</v>
      </c>
      <c r="F21" s="40">
        <v>1271</v>
      </c>
    </row>
    <row r="22" spans="2:6" ht="21.75" customHeight="1">
      <c r="B22" s="16" t="s">
        <v>44</v>
      </c>
      <c r="C22" s="10" t="s">
        <v>19</v>
      </c>
      <c r="D22" s="40">
        <f t="shared" si="0"/>
        <v>3601</v>
      </c>
      <c r="E22" s="40">
        <v>2379</v>
      </c>
      <c r="F22" s="40">
        <v>1222</v>
      </c>
    </row>
    <row r="23" spans="2:6" ht="21.75" customHeight="1">
      <c r="B23" s="16" t="s">
        <v>45</v>
      </c>
      <c r="C23" s="10" t="s">
        <v>20</v>
      </c>
      <c r="D23" s="40">
        <f t="shared" si="0"/>
        <v>10798</v>
      </c>
      <c r="E23" s="40">
        <v>7894</v>
      </c>
      <c r="F23" s="40">
        <v>2904</v>
      </c>
    </row>
    <row r="24" spans="2:6" ht="21.75" customHeight="1">
      <c r="B24" s="16" t="s">
        <v>46</v>
      </c>
      <c r="C24" s="10" t="s">
        <v>21</v>
      </c>
      <c r="D24" s="40">
        <f t="shared" si="0"/>
        <v>4094</v>
      </c>
      <c r="E24" s="40">
        <v>3136</v>
      </c>
      <c r="F24" s="40">
        <v>958</v>
      </c>
    </row>
    <row r="25" spans="2:6" ht="21.75" customHeight="1">
      <c r="B25" s="16" t="s">
        <v>47</v>
      </c>
      <c r="C25" s="10" t="s">
        <v>22</v>
      </c>
      <c r="D25" s="40">
        <f t="shared" si="0"/>
        <v>8940</v>
      </c>
      <c r="E25" s="40">
        <v>6596</v>
      </c>
      <c r="F25" s="40">
        <v>2344</v>
      </c>
    </row>
    <row r="26" spans="2:6" ht="21.75" customHeight="1">
      <c r="B26" s="16" t="s">
        <v>48</v>
      </c>
      <c r="C26" s="10" t="s">
        <v>23</v>
      </c>
      <c r="D26" s="40">
        <f t="shared" si="0"/>
        <v>4015</v>
      </c>
      <c r="E26" s="40">
        <v>2703</v>
      </c>
      <c r="F26" s="40">
        <v>1312</v>
      </c>
    </row>
    <row r="27" spans="2:6" ht="21.75" customHeight="1">
      <c r="B27" s="16" t="s">
        <v>49</v>
      </c>
      <c r="C27" s="10" t="s">
        <v>24</v>
      </c>
      <c r="D27" s="40">
        <f t="shared" si="0"/>
        <v>9580</v>
      </c>
      <c r="E27" s="40">
        <v>7029</v>
      </c>
      <c r="F27" s="40">
        <v>2551</v>
      </c>
    </row>
    <row r="28" spans="2:6" ht="21.75" customHeight="1">
      <c r="B28" s="16" t="s">
        <v>50</v>
      </c>
      <c r="C28" s="10" t="s">
        <v>115</v>
      </c>
      <c r="D28" s="40">
        <f t="shared" si="0"/>
        <v>19315</v>
      </c>
      <c r="E28" s="40">
        <v>15463</v>
      </c>
      <c r="F28" s="40">
        <v>3852</v>
      </c>
    </row>
    <row r="29" spans="2:6" ht="21.75" customHeight="1">
      <c r="B29" s="16" t="s">
        <v>51</v>
      </c>
      <c r="C29" s="10" t="s">
        <v>26</v>
      </c>
      <c r="D29" s="40">
        <f t="shared" si="0"/>
        <v>15612</v>
      </c>
      <c r="E29" s="40">
        <v>11570</v>
      </c>
      <c r="F29" s="40">
        <v>4042</v>
      </c>
    </row>
    <row r="30" spans="2:6" ht="21.75" customHeight="1">
      <c r="B30" s="16" t="s">
        <v>52</v>
      </c>
      <c r="C30" s="10" t="s">
        <v>117</v>
      </c>
      <c r="D30" s="40">
        <f t="shared" si="0"/>
        <v>37858</v>
      </c>
      <c r="E30" s="40">
        <v>32656</v>
      </c>
      <c r="F30" s="40">
        <v>5202</v>
      </c>
    </row>
    <row r="31" spans="2:6" ht="21.75" customHeight="1">
      <c r="B31" s="17" t="s">
        <v>53</v>
      </c>
      <c r="C31" s="10" t="s">
        <v>118</v>
      </c>
      <c r="D31" s="40">
        <f t="shared" si="0"/>
        <v>13695</v>
      </c>
      <c r="E31" s="40">
        <v>10489</v>
      </c>
      <c r="F31" s="40">
        <v>3206</v>
      </c>
    </row>
    <row r="32" spans="2:6" ht="21.75" customHeight="1" thickBot="1">
      <c r="B32" s="18" t="s">
        <v>54</v>
      </c>
      <c r="C32" s="10" t="s">
        <v>58</v>
      </c>
      <c r="D32" s="40">
        <f t="shared" si="0"/>
        <v>36375</v>
      </c>
      <c r="E32" s="40">
        <v>32008</v>
      </c>
      <c r="F32" s="40">
        <v>4367</v>
      </c>
    </row>
    <row r="33" spans="2:6" ht="21.75" customHeight="1" thickBot="1">
      <c r="B33" s="19" t="s">
        <v>28</v>
      </c>
      <c r="C33" s="20"/>
      <c r="D33" s="41">
        <f>SUM(D11:D32)</f>
        <v>282525</v>
      </c>
      <c r="E33" s="41">
        <f>SUM(E11:E32)</f>
        <v>219945</v>
      </c>
      <c r="F33" s="41">
        <f>SUM(F11:F32)</f>
        <v>62580</v>
      </c>
    </row>
    <row r="34" spans="2:4" ht="21.75" customHeight="1" hidden="1" thickBot="1">
      <c r="B34" s="22"/>
      <c r="C34" s="23" t="s">
        <v>29</v>
      </c>
      <c r="D34" s="24"/>
    </row>
    <row r="35" spans="2:4" ht="21.75" customHeight="1" hidden="1" thickBot="1">
      <c r="B35" s="25" t="s">
        <v>30</v>
      </c>
      <c r="C35" s="26"/>
      <c r="D35" s="27">
        <f>D33+D34</f>
        <v>282525</v>
      </c>
    </row>
    <row r="36" spans="2:9" ht="24.75" customHeight="1">
      <c r="B36" s="28"/>
      <c r="C36" s="28"/>
      <c r="D36" s="28"/>
      <c r="I36" s="2"/>
    </row>
  </sheetData>
  <sheetProtection/>
  <mergeCells count="10">
    <mergeCell ref="D7:D9"/>
    <mergeCell ref="D1:F1"/>
    <mergeCell ref="D2:F2"/>
    <mergeCell ref="B7:B9"/>
    <mergeCell ref="C7:C9"/>
    <mergeCell ref="B4:F4"/>
    <mergeCell ref="E8:E9"/>
    <mergeCell ref="F8:F9"/>
    <mergeCell ref="E7:F7"/>
    <mergeCell ref="D6:F6"/>
  </mergeCells>
  <printOptions/>
  <pageMargins left="0.3937007874015748" right="0.3937007874015748" top="0.5905511811023623" bottom="0.2755905511811024" header="0.3937007874015748" footer="0.31496062992125984"/>
  <pageSetup blackAndWhite="1" firstPageNumber="458" useFirstPageNumber="1" fitToHeight="1" fitToWidth="1" horizontalDpi="600" verticalDpi="600" orientation="portrait" paperSize="9" scale="87" r:id="rId1"/>
  <headerFooter alignWithMargins="0">
    <oddHeader>&amp;C&amp;P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PageLayoutView="0" workbookViewId="0" topLeftCell="B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59.00390625" style="1" customWidth="1"/>
    <col min="4" max="4" width="26.125" style="1" customWidth="1"/>
    <col min="5" max="5" width="12.00390625" style="1" customWidth="1"/>
    <col min="6" max="6" width="11.375" style="1" customWidth="1"/>
    <col min="7" max="16384" width="8.875" style="1" customWidth="1"/>
  </cols>
  <sheetData>
    <row r="1" spans="2:4" ht="18.75" customHeight="1">
      <c r="B1" s="7"/>
      <c r="C1" s="6"/>
      <c r="D1" s="176" t="s">
        <v>219</v>
      </c>
    </row>
    <row r="2" spans="2:4" ht="24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11" ht="87.75" customHeight="1">
      <c r="B4" s="239" t="s">
        <v>204</v>
      </c>
      <c r="C4" s="239"/>
      <c r="D4" s="23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4" ht="26.25" customHeight="1" thickBot="1">
      <c r="B6" s="12"/>
      <c r="C6" s="13"/>
      <c r="D6" s="207" t="s">
        <v>31</v>
      </c>
    </row>
    <row r="7" spans="2:4" s="3" customFormat="1" ht="23.25" customHeight="1">
      <c r="B7" s="233" t="s">
        <v>56</v>
      </c>
      <c r="C7" s="236" t="s">
        <v>119</v>
      </c>
      <c r="D7" s="236" t="s">
        <v>32</v>
      </c>
    </row>
    <row r="8" spans="2:4" ht="25.5" customHeight="1">
      <c r="B8" s="234"/>
      <c r="C8" s="237"/>
      <c r="D8" s="237"/>
    </row>
    <row r="9" spans="2:4" ht="36.75" customHeight="1" thickBot="1">
      <c r="B9" s="234"/>
      <c r="C9" s="237"/>
      <c r="D9" s="237"/>
    </row>
    <row r="10" spans="2:4" ht="24.75" customHeight="1" thickBot="1">
      <c r="B10" s="5">
        <v>1</v>
      </c>
      <c r="C10" s="5">
        <v>2</v>
      </c>
      <c r="D10" s="5">
        <v>3</v>
      </c>
    </row>
    <row r="11" spans="2:4" ht="27.75" customHeight="1">
      <c r="B11" s="15" t="s">
        <v>33</v>
      </c>
      <c r="C11" s="9" t="s">
        <v>113</v>
      </c>
      <c r="D11" s="40">
        <v>391725</v>
      </c>
    </row>
    <row r="12" spans="2:4" ht="21.75" customHeight="1">
      <c r="B12" s="16" t="s">
        <v>34</v>
      </c>
      <c r="C12" s="10" t="s">
        <v>10</v>
      </c>
      <c r="D12" s="40">
        <v>4285</v>
      </c>
    </row>
    <row r="13" spans="2:4" ht="21.75" customHeight="1">
      <c r="B13" s="16" t="s">
        <v>36</v>
      </c>
      <c r="C13" s="10" t="s">
        <v>11</v>
      </c>
      <c r="D13" s="40">
        <v>419</v>
      </c>
    </row>
    <row r="14" spans="2:4" ht="21.75" customHeight="1">
      <c r="B14" s="16" t="s">
        <v>35</v>
      </c>
      <c r="C14" s="10" t="s">
        <v>116</v>
      </c>
      <c r="D14" s="40">
        <v>3687</v>
      </c>
    </row>
    <row r="15" spans="2:4" ht="21.75" customHeight="1">
      <c r="B15" s="16" t="s">
        <v>37</v>
      </c>
      <c r="C15" s="10" t="s">
        <v>12</v>
      </c>
      <c r="D15" s="40">
        <v>648</v>
      </c>
    </row>
    <row r="16" spans="2:4" ht="21.75" customHeight="1">
      <c r="B16" s="16" t="s">
        <v>38</v>
      </c>
      <c r="C16" s="10" t="s">
        <v>13</v>
      </c>
      <c r="D16" s="40">
        <v>309</v>
      </c>
    </row>
    <row r="17" spans="2:4" ht="21.75" customHeight="1">
      <c r="B17" s="16" t="s">
        <v>39</v>
      </c>
      <c r="C17" s="10" t="s">
        <v>14</v>
      </c>
      <c r="D17" s="40">
        <v>533</v>
      </c>
    </row>
    <row r="18" spans="2:4" ht="21.75" customHeight="1">
      <c r="B18" s="16" t="s">
        <v>40</v>
      </c>
      <c r="C18" s="10" t="s">
        <v>15</v>
      </c>
      <c r="D18" s="40">
        <v>404</v>
      </c>
    </row>
    <row r="19" spans="2:4" ht="21.75" customHeight="1">
      <c r="B19" s="16" t="s">
        <v>41</v>
      </c>
      <c r="C19" s="10" t="s">
        <v>16</v>
      </c>
      <c r="D19" s="40">
        <v>1151</v>
      </c>
    </row>
    <row r="20" spans="2:4" ht="21.75" customHeight="1">
      <c r="B20" s="16" t="s">
        <v>42</v>
      </c>
      <c r="C20" s="10" t="s">
        <v>17</v>
      </c>
      <c r="D20" s="40">
        <v>11409</v>
      </c>
    </row>
    <row r="21" spans="2:4" ht="21.75" customHeight="1">
      <c r="B21" s="16" t="s">
        <v>43</v>
      </c>
      <c r="C21" s="10" t="s">
        <v>18</v>
      </c>
      <c r="D21" s="40">
        <v>8602</v>
      </c>
    </row>
    <row r="22" spans="2:4" ht="21.75" customHeight="1">
      <c r="B22" s="16" t="s">
        <v>44</v>
      </c>
      <c r="C22" s="10" t="s">
        <v>19</v>
      </c>
      <c r="D22" s="40">
        <v>149</v>
      </c>
    </row>
    <row r="23" spans="2:4" ht="21.75" customHeight="1">
      <c r="B23" s="16" t="s">
        <v>45</v>
      </c>
      <c r="C23" s="10" t="s">
        <v>20</v>
      </c>
      <c r="D23" s="40">
        <v>1654</v>
      </c>
    </row>
    <row r="24" spans="2:4" ht="21.75" customHeight="1">
      <c r="B24" s="16" t="s">
        <v>46</v>
      </c>
      <c r="C24" s="10" t="s">
        <v>21</v>
      </c>
      <c r="D24" s="40">
        <v>543</v>
      </c>
    </row>
    <row r="25" spans="2:4" ht="21.75" customHeight="1">
      <c r="B25" s="16" t="s">
        <v>47</v>
      </c>
      <c r="C25" s="10" t="s">
        <v>22</v>
      </c>
      <c r="D25" s="40">
        <v>1235</v>
      </c>
    </row>
    <row r="26" spans="2:4" ht="21.75" customHeight="1">
      <c r="B26" s="16" t="s">
        <v>48</v>
      </c>
      <c r="C26" s="10" t="s">
        <v>23</v>
      </c>
      <c r="D26" s="40">
        <v>86293</v>
      </c>
    </row>
    <row r="27" spans="2:4" ht="21.75" customHeight="1">
      <c r="B27" s="16" t="s">
        <v>49</v>
      </c>
      <c r="C27" s="10" t="s">
        <v>24</v>
      </c>
      <c r="D27" s="40">
        <v>947</v>
      </c>
    </row>
    <row r="28" spans="2:4" ht="21.75" customHeight="1">
      <c r="B28" s="16" t="s">
        <v>50</v>
      </c>
      <c r="C28" s="10" t="s">
        <v>115</v>
      </c>
      <c r="D28" s="40">
        <v>3129</v>
      </c>
    </row>
    <row r="29" spans="2:4" ht="21.75" customHeight="1">
      <c r="B29" s="16" t="s">
        <v>51</v>
      </c>
      <c r="C29" s="10" t="s">
        <v>26</v>
      </c>
      <c r="D29" s="40">
        <v>1684</v>
      </c>
    </row>
    <row r="30" spans="2:4" ht="21.75" customHeight="1">
      <c r="B30" s="16" t="s">
        <v>52</v>
      </c>
      <c r="C30" s="10" t="s">
        <v>117</v>
      </c>
      <c r="D30" s="40">
        <v>35841</v>
      </c>
    </row>
    <row r="31" spans="2:4" ht="21.75" customHeight="1">
      <c r="B31" s="17" t="s">
        <v>53</v>
      </c>
      <c r="C31" s="10" t="s">
        <v>118</v>
      </c>
      <c r="D31" s="40">
        <v>6148</v>
      </c>
    </row>
    <row r="32" spans="2:4" ht="21.75" customHeight="1" thickBot="1">
      <c r="B32" s="18" t="s">
        <v>54</v>
      </c>
      <c r="C32" s="10" t="s">
        <v>58</v>
      </c>
      <c r="D32" s="40">
        <v>21932</v>
      </c>
    </row>
    <row r="33" spans="2:4" ht="21.75" customHeight="1" thickBot="1">
      <c r="B33" s="19" t="s">
        <v>28</v>
      </c>
      <c r="C33" s="20"/>
      <c r="D33" s="41">
        <f>SUM(D11:D32)</f>
        <v>582727</v>
      </c>
    </row>
  </sheetData>
  <sheetProtection/>
  <mergeCells count="4">
    <mergeCell ref="B4:D4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59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PageLayoutView="0" workbookViewId="0" topLeftCell="B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59.00390625" style="1" customWidth="1"/>
    <col min="4" max="4" width="26.125" style="1" customWidth="1"/>
    <col min="5" max="5" width="12.00390625" style="1" customWidth="1"/>
    <col min="6" max="6" width="11.375" style="1" customWidth="1"/>
    <col min="7" max="16384" width="8.875" style="1" customWidth="1"/>
  </cols>
  <sheetData>
    <row r="1" spans="2:4" ht="18.75" customHeight="1">
      <c r="B1" s="7"/>
      <c r="C1" s="6"/>
      <c r="D1" s="176" t="s">
        <v>220</v>
      </c>
    </row>
    <row r="2" spans="2:4" ht="24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11" ht="102" customHeight="1">
      <c r="B4" s="239" t="s">
        <v>205</v>
      </c>
      <c r="C4" s="239"/>
      <c r="D4" s="239"/>
      <c r="E4" s="145"/>
      <c r="F4" s="145"/>
      <c r="G4" s="145"/>
      <c r="H4" s="4"/>
      <c r="I4" s="4"/>
      <c r="J4" s="4"/>
      <c r="K4" s="4"/>
    </row>
    <row r="5" spans="2:4" ht="12.75" customHeight="1">
      <c r="B5" s="8"/>
      <c r="C5" s="8"/>
      <c r="D5" s="11"/>
    </row>
    <row r="6" spans="2:4" ht="26.25" customHeight="1" thickBot="1">
      <c r="B6" s="12"/>
      <c r="C6" s="13"/>
      <c r="D6" s="207" t="s">
        <v>31</v>
      </c>
    </row>
    <row r="7" spans="2:4" s="3" customFormat="1" ht="23.25" customHeight="1">
      <c r="B7" s="233" t="s">
        <v>56</v>
      </c>
      <c r="C7" s="236" t="s">
        <v>119</v>
      </c>
      <c r="D7" s="236" t="s">
        <v>32</v>
      </c>
    </row>
    <row r="8" spans="2:4" ht="25.5" customHeight="1">
      <c r="B8" s="234"/>
      <c r="C8" s="237"/>
      <c r="D8" s="237"/>
    </row>
    <row r="9" spans="2:4" ht="36.75" customHeight="1" thickBot="1">
      <c r="B9" s="234"/>
      <c r="C9" s="237"/>
      <c r="D9" s="237"/>
    </row>
    <row r="10" spans="2:4" ht="24.75" customHeight="1" thickBot="1">
      <c r="B10" s="5">
        <v>1</v>
      </c>
      <c r="C10" s="5">
        <v>2</v>
      </c>
      <c r="D10" s="5">
        <v>3</v>
      </c>
    </row>
    <row r="11" spans="2:4" ht="27.75" customHeight="1">
      <c r="B11" s="15" t="s">
        <v>33</v>
      </c>
      <c r="C11" s="9" t="s">
        <v>113</v>
      </c>
      <c r="D11" s="40">
        <v>289</v>
      </c>
    </row>
    <row r="12" spans="2:4" ht="21.75" customHeight="1">
      <c r="B12" s="16" t="s">
        <v>34</v>
      </c>
      <c r="C12" s="10" t="s">
        <v>10</v>
      </c>
      <c r="D12" s="40">
        <v>198</v>
      </c>
    </row>
    <row r="13" spans="2:4" ht="21.75" customHeight="1">
      <c r="B13" s="16" t="s">
        <v>36</v>
      </c>
      <c r="C13" s="10" t="s">
        <v>11</v>
      </c>
      <c r="D13" s="40">
        <v>38</v>
      </c>
    </row>
    <row r="14" spans="2:4" ht="21.75" customHeight="1">
      <c r="B14" s="16" t="s">
        <v>35</v>
      </c>
      <c r="C14" s="10" t="s">
        <v>116</v>
      </c>
      <c r="D14" s="40">
        <v>97</v>
      </c>
    </row>
    <row r="15" spans="2:4" ht="21.75" customHeight="1">
      <c r="B15" s="16" t="s">
        <v>37</v>
      </c>
      <c r="C15" s="10" t="s">
        <v>12</v>
      </c>
      <c r="D15" s="40">
        <v>23</v>
      </c>
    </row>
    <row r="16" spans="2:4" ht="21.75" customHeight="1">
      <c r="B16" s="16" t="s">
        <v>38</v>
      </c>
      <c r="C16" s="10" t="s">
        <v>13</v>
      </c>
      <c r="D16" s="40">
        <v>31</v>
      </c>
    </row>
    <row r="17" spans="2:4" ht="21.75" customHeight="1">
      <c r="B17" s="16" t="s">
        <v>39</v>
      </c>
      <c r="C17" s="10" t="s">
        <v>14</v>
      </c>
      <c r="D17" s="40">
        <v>35</v>
      </c>
    </row>
    <row r="18" spans="2:4" ht="21.75" customHeight="1">
      <c r="B18" s="16" t="s">
        <v>40</v>
      </c>
      <c r="C18" s="10" t="s">
        <v>15</v>
      </c>
      <c r="D18" s="40">
        <v>33</v>
      </c>
    </row>
    <row r="19" spans="2:4" ht="21.75" customHeight="1">
      <c r="B19" s="16" t="s">
        <v>41</v>
      </c>
      <c r="C19" s="10" t="s">
        <v>16</v>
      </c>
      <c r="D19" s="40">
        <v>42</v>
      </c>
    </row>
    <row r="20" spans="2:4" ht="21.75" customHeight="1">
      <c r="B20" s="16" t="s">
        <v>42</v>
      </c>
      <c r="C20" s="10" t="s">
        <v>17</v>
      </c>
      <c r="D20" s="40">
        <v>4</v>
      </c>
    </row>
    <row r="21" spans="2:4" ht="21.75" customHeight="1">
      <c r="B21" s="16" t="s">
        <v>43</v>
      </c>
      <c r="C21" s="10" t="s">
        <v>18</v>
      </c>
      <c r="D21" s="40">
        <v>40</v>
      </c>
    </row>
    <row r="22" spans="2:4" ht="21.75" customHeight="1">
      <c r="B22" s="16" t="s">
        <v>44</v>
      </c>
      <c r="C22" s="10" t="s">
        <v>19</v>
      </c>
      <c r="D22" s="40">
        <v>10</v>
      </c>
    </row>
    <row r="23" spans="2:4" ht="21.75" customHeight="1">
      <c r="B23" s="16" t="s">
        <v>45</v>
      </c>
      <c r="C23" s="10" t="s">
        <v>20</v>
      </c>
      <c r="D23" s="40">
        <v>95</v>
      </c>
    </row>
    <row r="24" spans="2:4" ht="21.75" customHeight="1">
      <c r="B24" s="16" t="s">
        <v>46</v>
      </c>
      <c r="C24" s="10" t="s">
        <v>21</v>
      </c>
      <c r="D24" s="40">
        <v>48</v>
      </c>
    </row>
    <row r="25" spans="2:4" ht="21.75" customHeight="1">
      <c r="B25" s="16" t="s">
        <v>47</v>
      </c>
      <c r="C25" s="10" t="s">
        <v>22</v>
      </c>
      <c r="D25" s="40">
        <v>48</v>
      </c>
    </row>
    <row r="26" spans="2:4" ht="21.75" customHeight="1">
      <c r="B26" s="16" t="s">
        <v>48</v>
      </c>
      <c r="C26" s="10" t="s">
        <v>23</v>
      </c>
      <c r="D26" s="40">
        <v>5</v>
      </c>
    </row>
    <row r="27" spans="2:4" ht="21.75" customHeight="1">
      <c r="B27" s="16" t="s">
        <v>49</v>
      </c>
      <c r="C27" s="10" t="s">
        <v>24</v>
      </c>
      <c r="D27" s="40">
        <v>53</v>
      </c>
    </row>
    <row r="28" spans="2:4" ht="21.75" customHeight="1">
      <c r="B28" s="16" t="s">
        <v>50</v>
      </c>
      <c r="C28" s="10" t="s">
        <v>115</v>
      </c>
      <c r="D28" s="40">
        <v>428</v>
      </c>
    </row>
    <row r="29" spans="2:4" ht="21.75" customHeight="1">
      <c r="B29" s="16" t="s">
        <v>51</v>
      </c>
      <c r="C29" s="10" t="s">
        <v>26</v>
      </c>
      <c r="D29" s="40">
        <v>153</v>
      </c>
    </row>
    <row r="30" spans="2:4" ht="21.75" customHeight="1">
      <c r="B30" s="16" t="s">
        <v>52</v>
      </c>
      <c r="C30" s="10" t="s">
        <v>117</v>
      </c>
      <c r="D30" s="40">
        <v>3806</v>
      </c>
    </row>
    <row r="31" spans="2:4" ht="21.75" customHeight="1">
      <c r="B31" s="17" t="s">
        <v>53</v>
      </c>
      <c r="C31" s="10" t="s">
        <v>118</v>
      </c>
      <c r="D31" s="40">
        <v>881</v>
      </c>
    </row>
    <row r="32" spans="2:4" ht="21.75" customHeight="1" thickBot="1">
      <c r="B32" s="18" t="s">
        <v>54</v>
      </c>
      <c r="C32" s="10" t="s">
        <v>58</v>
      </c>
      <c r="D32" s="40">
        <v>1794</v>
      </c>
    </row>
    <row r="33" spans="2:4" ht="21.75" customHeight="1" thickBot="1">
      <c r="B33" s="19" t="s">
        <v>28</v>
      </c>
      <c r="C33" s="20"/>
      <c r="D33" s="41">
        <f>SUM(D11:D32)</f>
        <v>8151</v>
      </c>
    </row>
  </sheetData>
  <sheetProtection/>
  <mergeCells count="4">
    <mergeCell ref="B4:D4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73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zoomScalePageLayoutView="0" workbookViewId="0" topLeftCell="B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6.625" style="1" customWidth="1"/>
    <col min="3" max="3" width="32.625" style="1" customWidth="1"/>
    <col min="4" max="4" width="18.375" style="1" customWidth="1"/>
    <col min="5" max="5" width="16.875" style="1" customWidth="1"/>
    <col min="6" max="6" width="15.25390625" style="1" customWidth="1"/>
    <col min="7" max="16384" width="8.875" style="1" customWidth="1"/>
  </cols>
  <sheetData>
    <row r="1" spans="2:6" ht="18.75" customHeight="1">
      <c r="B1" s="7"/>
      <c r="C1" s="6"/>
      <c r="E1" s="230" t="s">
        <v>221</v>
      </c>
      <c r="F1" s="230"/>
    </row>
    <row r="2" spans="2:6" ht="24.75" customHeight="1">
      <c r="B2" s="7"/>
      <c r="C2" s="6"/>
      <c r="E2" s="230" t="s">
        <v>193</v>
      </c>
      <c r="F2" s="230"/>
    </row>
    <row r="3" spans="2:6" ht="13.5" customHeight="1">
      <c r="B3" s="7"/>
      <c r="C3" s="7"/>
      <c r="D3" s="29"/>
      <c r="E3" s="29"/>
      <c r="F3" s="29"/>
    </row>
    <row r="4" spans="2:11" ht="72" customHeight="1">
      <c r="B4" s="239" t="s">
        <v>224</v>
      </c>
      <c r="C4" s="239"/>
      <c r="D4" s="239"/>
      <c r="E4" s="239"/>
      <c r="F4" s="239"/>
      <c r="G4" s="145"/>
      <c r="H4" s="4"/>
      <c r="I4" s="4"/>
      <c r="J4" s="4"/>
      <c r="K4" s="4"/>
    </row>
    <row r="5" spans="2:6" ht="12.75" customHeight="1">
      <c r="B5" s="8"/>
      <c r="C5" s="8"/>
      <c r="D5" s="11"/>
      <c r="E5" s="11"/>
      <c r="F5" s="11"/>
    </row>
    <row r="6" spans="2:6" ht="26.25" customHeight="1" thickBot="1">
      <c r="B6" s="12"/>
      <c r="C6" s="13"/>
      <c r="D6" s="207"/>
      <c r="E6" s="320" t="s">
        <v>31</v>
      </c>
      <c r="F6" s="320"/>
    </row>
    <row r="7" spans="2:6" s="3" customFormat="1" ht="19.5" customHeight="1" thickBot="1">
      <c r="B7" s="233" t="s">
        <v>56</v>
      </c>
      <c r="C7" s="236" t="s">
        <v>222</v>
      </c>
      <c r="D7" s="236" t="s">
        <v>32</v>
      </c>
      <c r="E7" s="246" t="s">
        <v>223</v>
      </c>
      <c r="F7" s="247"/>
    </row>
    <row r="8" spans="2:6" ht="25.5" customHeight="1">
      <c r="B8" s="234"/>
      <c r="C8" s="237"/>
      <c r="D8" s="237"/>
      <c r="E8" s="321" t="s">
        <v>77</v>
      </c>
      <c r="F8" s="321" t="s">
        <v>61</v>
      </c>
    </row>
    <row r="9" spans="2:6" ht="29.25" customHeight="1" thickBot="1">
      <c r="B9" s="234"/>
      <c r="C9" s="237"/>
      <c r="D9" s="238"/>
      <c r="E9" s="322"/>
      <c r="F9" s="322"/>
    </row>
    <row r="10" spans="2:6" ht="19.5" customHeight="1" thickBot="1">
      <c r="B10" s="111">
        <v>1</v>
      </c>
      <c r="C10" s="111">
        <v>2</v>
      </c>
      <c r="D10" s="111">
        <v>3</v>
      </c>
      <c r="E10" s="111">
        <v>4</v>
      </c>
      <c r="F10" s="111">
        <v>5</v>
      </c>
    </row>
    <row r="11" spans="2:6" ht="37.5" customHeight="1">
      <c r="B11" s="15" t="s">
        <v>33</v>
      </c>
      <c r="C11" s="9" t="s">
        <v>113</v>
      </c>
      <c r="D11" s="40"/>
      <c r="E11" s="40"/>
      <c r="F11" s="40"/>
    </row>
    <row r="12" spans="2:6" ht="21.75" customHeight="1">
      <c r="B12" s="16" t="s">
        <v>34</v>
      </c>
      <c r="C12" s="10" t="s">
        <v>10</v>
      </c>
      <c r="D12" s="40"/>
      <c r="E12" s="40"/>
      <c r="F12" s="40"/>
    </row>
    <row r="13" spans="2:6" ht="21.75" customHeight="1">
      <c r="B13" s="16" t="s">
        <v>36</v>
      </c>
      <c r="C13" s="10" t="s">
        <v>11</v>
      </c>
      <c r="D13" s="40"/>
      <c r="E13" s="40"/>
      <c r="F13" s="40"/>
    </row>
    <row r="14" spans="2:6" ht="21.75" customHeight="1">
      <c r="B14" s="16" t="s">
        <v>35</v>
      </c>
      <c r="C14" s="10" t="s">
        <v>116</v>
      </c>
      <c r="D14" s="40"/>
      <c r="E14" s="40"/>
      <c r="F14" s="40"/>
    </row>
    <row r="15" spans="2:6" ht="21.75" customHeight="1">
      <c r="B15" s="16" t="s">
        <v>37</v>
      </c>
      <c r="C15" s="10" t="s">
        <v>12</v>
      </c>
      <c r="D15" s="40"/>
      <c r="E15" s="40"/>
      <c r="F15" s="40"/>
    </row>
    <row r="16" spans="2:6" ht="21.75" customHeight="1">
      <c r="B16" s="16" t="s">
        <v>38</v>
      </c>
      <c r="C16" s="10" t="s">
        <v>13</v>
      </c>
      <c r="D16" s="40"/>
      <c r="E16" s="40"/>
      <c r="F16" s="40"/>
    </row>
    <row r="17" spans="2:6" ht="21.75" customHeight="1">
      <c r="B17" s="16" t="s">
        <v>39</v>
      </c>
      <c r="C17" s="10" t="s">
        <v>14</v>
      </c>
      <c r="D17" s="40"/>
      <c r="E17" s="40"/>
      <c r="F17" s="40"/>
    </row>
    <row r="18" spans="2:6" ht="21.75" customHeight="1">
      <c r="B18" s="16" t="s">
        <v>40</v>
      </c>
      <c r="C18" s="10" t="s">
        <v>15</v>
      </c>
      <c r="D18" s="40">
        <f>E18+F18</f>
        <v>500</v>
      </c>
      <c r="E18" s="40">
        <v>330</v>
      </c>
      <c r="F18" s="40">
        <v>170</v>
      </c>
    </row>
    <row r="19" spans="2:6" ht="21.75" customHeight="1">
      <c r="B19" s="16" t="s">
        <v>41</v>
      </c>
      <c r="C19" s="10" t="s">
        <v>16</v>
      </c>
      <c r="D19" s="40">
        <f>E19+F19</f>
        <v>1850</v>
      </c>
      <c r="E19" s="40">
        <v>1221</v>
      </c>
      <c r="F19" s="40">
        <v>629</v>
      </c>
    </row>
    <row r="20" spans="2:6" ht="21.75" customHeight="1">
      <c r="B20" s="16" t="s">
        <v>42</v>
      </c>
      <c r="C20" s="10" t="s">
        <v>17</v>
      </c>
      <c r="D20" s="40"/>
      <c r="E20" s="40"/>
      <c r="F20" s="40"/>
    </row>
    <row r="21" spans="2:6" ht="21.75" customHeight="1">
      <c r="B21" s="16" t="s">
        <v>43</v>
      </c>
      <c r="C21" s="10" t="s">
        <v>18</v>
      </c>
      <c r="D21" s="40"/>
      <c r="E21" s="40"/>
      <c r="F21" s="40"/>
    </row>
    <row r="22" spans="2:6" ht="21.75" customHeight="1">
      <c r="B22" s="16" t="s">
        <v>44</v>
      </c>
      <c r="C22" s="10" t="s">
        <v>19</v>
      </c>
      <c r="D22" s="40"/>
      <c r="E22" s="40"/>
      <c r="F22" s="40"/>
    </row>
    <row r="23" spans="2:6" ht="21.75" customHeight="1">
      <c r="B23" s="16" t="s">
        <v>45</v>
      </c>
      <c r="C23" s="10" t="s">
        <v>20</v>
      </c>
      <c r="D23" s="40">
        <f>E23+F23</f>
        <v>1800</v>
      </c>
      <c r="E23" s="40">
        <v>1188</v>
      </c>
      <c r="F23" s="40">
        <v>612</v>
      </c>
    </row>
    <row r="24" spans="2:6" ht="21.75" customHeight="1">
      <c r="B24" s="16" t="s">
        <v>46</v>
      </c>
      <c r="C24" s="10" t="s">
        <v>21</v>
      </c>
      <c r="D24" s="40"/>
      <c r="E24" s="40"/>
      <c r="F24" s="40"/>
    </row>
    <row r="25" spans="2:6" ht="21.75" customHeight="1">
      <c r="B25" s="16" t="s">
        <v>47</v>
      </c>
      <c r="C25" s="10" t="s">
        <v>22</v>
      </c>
      <c r="D25" s="40"/>
      <c r="E25" s="40"/>
      <c r="F25" s="40"/>
    </row>
    <row r="26" spans="2:6" ht="21.75" customHeight="1">
      <c r="B26" s="16" t="s">
        <v>48</v>
      </c>
      <c r="C26" s="10" t="s">
        <v>23</v>
      </c>
      <c r="D26" s="40"/>
      <c r="E26" s="40"/>
      <c r="F26" s="40"/>
    </row>
    <row r="27" spans="2:6" ht="21.75" customHeight="1">
      <c r="B27" s="16" t="s">
        <v>49</v>
      </c>
      <c r="C27" s="10" t="s">
        <v>24</v>
      </c>
      <c r="D27" s="40"/>
      <c r="E27" s="40"/>
      <c r="F27" s="40"/>
    </row>
    <row r="28" spans="2:6" ht="37.5" customHeight="1">
      <c r="B28" s="16" t="s">
        <v>50</v>
      </c>
      <c r="C28" s="10" t="s">
        <v>115</v>
      </c>
      <c r="D28" s="40"/>
      <c r="E28" s="40"/>
      <c r="F28" s="40"/>
    </row>
    <row r="29" spans="2:6" ht="21.75" customHeight="1" thickBot="1">
      <c r="B29" s="16" t="s">
        <v>51</v>
      </c>
      <c r="C29" s="10" t="s">
        <v>26</v>
      </c>
      <c r="D29" s="40"/>
      <c r="E29" s="40"/>
      <c r="F29" s="40"/>
    </row>
    <row r="30" spans="2:6" ht="21.75" customHeight="1" hidden="1">
      <c r="B30" s="16" t="s">
        <v>52</v>
      </c>
      <c r="C30" s="10" t="s">
        <v>117</v>
      </c>
      <c r="D30" s="40"/>
      <c r="E30" s="40"/>
      <c r="F30" s="40"/>
    </row>
    <row r="31" spans="2:6" ht="21.75" customHeight="1" hidden="1">
      <c r="B31" s="17" t="s">
        <v>53</v>
      </c>
      <c r="C31" s="10" t="s">
        <v>118</v>
      </c>
      <c r="D31" s="40"/>
      <c r="E31" s="40"/>
      <c r="F31" s="40"/>
    </row>
    <row r="32" spans="2:6" ht="21.75" customHeight="1" hidden="1" thickBot="1">
      <c r="B32" s="18" t="s">
        <v>54</v>
      </c>
      <c r="C32" s="10" t="s">
        <v>58</v>
      </c>
      <c r="D32" s="40"/>
      <c r="E32" s="40"/>
      <c r="F32" s="40"/>
    </row>
    <row r="33" spans="2:6" ht="21.75" customHeight="1" thickBot="1">
      <c r="B33" s="19" t="s">
        <v>28</v>
      </c>
      <c r="C33" s="20"/>
      <c r="D33" s="41">
        <f>SUM(D11:D32)</f>
        <v>4150</v>
      </c>
      <c r="E33" s="41">
        <f>SUM(E11:E32)</f>
        <v>2739</v>
      </c>
      <c r="F33" s="41">
        <f>SUM(F11:F32)</f>
        <v>1411</v>
      </c>
    </row>
  </sheetData>
  <sheetProtection/>
  <mergeCells count="10">
    <mergeCell ref="E1:F1"/>
    <mergeCell ref="E2:F2"/>
    <mergeCell ref="E6:F6"/>
    <mergeCell ref="B7:B9"/>
    <mergeCell ref="C7:C9"/>
    <mergeCell ref="D7:D9"/>
    <mergeCell ref="B4:F4"/>
    <mergeCell ref="E7:F7"/>
    <mergeCell ref="E8:E9"/>
    <mergeCell ref="F8:F9"/>
  </mergeCells>
  <printOptions/>
  <pageMargins left="0.3937007874015748" right="0.3937007874015748" top="0.5905511811023623" bottom="0.2755905511811024" header="0.3937007874015748" footer="0.31496062992125984"/>
  <pageSetup blackAndWhite="1" firstPageNumber="474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="90" zoomScaleNormal="90"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0.625" style="1" customWidth="1"/>
    <col min="4" max="4" width="26.375" style="1" customWidth="1"/>
    <col min="5" max="16384" width="8.875" style="1" customWidth="1"/>
  </cols>
  <sheetData>
    <row r="1" spans="2:4" ht="18.75" customHeight="1">
      <c r="B1" s="7"/>
      <c r="C1" s="6"/>
      <c r="D1" s="179" t="s">
        <v>206</v>
      </c>
    </row>
    <row r="2" spans="2:4" ht="18.75" customHeight="1">
      <c r="B2" s="7"/>
      <c r="C2" s="7"/>
      <c r="D2" s="179" t="s">
        <v>193</v>
      </c>
    </row>
    <row r="3" spans="2:4" ht="10.5" customHeight="1">
      <c r="B3" s="7"/>
      <c r="C3" s="230"/>
      <c r="D3" s="230"/>
    </row>
    <row r="4" spans="2:9" ht="90" customHeight="1">
      <c r="B4" s="239" t="s">
        <v>175</v>
      </c>
      <c r="C4" s="239"/>
      <c r="D4" s="239"/>
      <c r="E4" s="145"/>
      <c r="F4" s="145"/>
      <c r="G4" s="145"/>
      <c r="H4" s="145"/>
      <c r="I4" s="4"/>
    </row>
    <row r="5" spans="2:3" ht="12.75" customHeight="1">
      <c r="B5" s="8"/>
      <c r="C5" s="8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46"/>
    </row>
    <row r="8" spans="2:4" s="3" customFormat="1" ht="24.75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101.2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73">
        <v>2.8</v>
      </c>
    </row>
    <row r="13" spans="2:4" ht="21.75" customHeight="1">
      <c r="B13" s="16" t="s">
        <v>34</v>
      </c>
      <c r="C13" s="10" t="s">
        <v>10</v>
      </c>
      <c r="D13" s="74">
        <v>9.3</v>
      </c>
    </row>
    <row r="14" spans="2:4" ht="21.75" customHeight="1">
      <c r="B14" s="16" t="s">
        <v>36</v>
      </c>
      <c r="C14" s="10" t="s">
        <v>11</v>
      </c>
      <c r="D14" s="74">
        <v>1.3</v>
      </c>
    </row>
    <row r="15" spans="2:4" ht="21.75" customHeight="1">
      <c r="B15" s="16" t="s">
        <v>35</v>
      </c>
      <c r="C15" s="10" t="s">
        <v>114</v>
      </c>
      <c r="D15" s="74">
        <v>2.8</v>
      </c>
    </row>
    <row r="16" spans="2:4" ht="21.75" customHeight="1">
      <c r="B16" s="16" t="s">
        <v>37</v>
      </c>
      <c r="C16" s="10" t="s">
        <v>12</v>
      </c>
      <c r="D16" s="74">
        <v>1.3</v>
      </c>
    </row>
    <row r="17" spans="2:4" ht="21.75" customHeight="1">
      <c r="B17" s="16" t="s">
        <v>38</v>
      </c>
      <c r="C17" s="10" t="s">
        <v>13</v>
      </c>
      <c r="D17" s="74">
        <v>2</v>
      </c>
    </row>
    <row r="18" spans="2:4" ht="21.75" customHeight="1">
      <c r="B18" s="16" t="s">
        <v>39</v>
      </c>
      <c r="C18" s="10" t="s">
        <v>14</v>
      </c>
      <c r="D18" s="74">
        <v>0.8</v>
      </c>
    </row>
    <row r="19" spans="2:4" ht="21.75" customHeight="1">
      <c r="B19" s="16" t="s">
        <v>40</v>
      </c>
      <c r="C19" s="10" t="s">
        <v>15</v>
      </c>
      <c r="D19" s="74">
        <v>1.3</v>
      </c>
    </row>
    <row r="20" spans="2:4" ht="21.75" customHeight="1">
      <c r="B20" s="16" t="s">
        <v>41</v>
      </c>
      <c r="C20" s="10" t="s">
        <v>16</v>
      </c>
      <c r="D20" s="74">
        <v>1.7</v>
      </c>
    </row>
    <row r="21" spans="2:4" ht="21.75" customHeight="1">
      <c r="B21" s="16" t="s">
        <v>42</v>
      </c>
      <c r="C21" s="10" t="s">
        <v>17</v>
      </c>
      <c r="D21" s="74">
        <v>1.1</v>
      </c>
    </row>
    <row r="22" spans="2:4" ht="21.75" customHeight="1">
      <c r="B22" s="16" t="s">
        <v>43</v>
      </c>
      <c r="C22" s="10" t="s">
        <v>18</v>
      </c>
      <c r="D22" s="74">
        <v>2.2</v>
      </c>
    </row>
    <row r="23" spans="2:4" ht="21.75" customHeight="1">
      <c r="B23" s="16" t="s">
        <v>44</v>
      </c>
      <c r="C23" s="10" t="s">
        <v>19</v>
      </c>
      <c r="D23" s="74">
        <v>0.9</v>
      </c>
    </row>
    <row r="24" spans="2:4" ht="21.75" customHeight="1">
      <c r="B24" s="16" t="s">
        <v>45</v>
      </c>
      <c r="C24" s="10" t="s">
        <v>20</v>
      </c>
      <c r="D24" s="74">
        <v>2.4</v>
      </c>
    </row>
    <row r="25" spans="2:4" ht="21.75" customHeight="1">
      <c r="B25" s="16" t="s">
        <v>46</v>
      </c>
      <c r="C25" s="10" t="s">
        <v>21</v>
      </c>
      <c r="D25" s="74">
        <v>1.2</v>
      </c>
    </row>
    <row r="26" spans="2:4" ht="21.75" customHeight="1">
      <c r="B26" s="16" t="s">
        <v>47</v>
      </c>
      <c r="C26" s="10" t="s">
        <v>22</v>
      </c>
      <c r="D26" s="74">
        <v>0.7</v>
      </c>
    </row>
    <row r="27" spans="2:4" ht="21.75" customHeight="1">
      <c r="B27" s="16" t="s">
        <v>48</v>
      </c>
      <c r="C27" s="10" t="s">
        <v>23</v>
      </c>
      <c r="D27" s="74">
        <v>0.7</v>
      </c>
    </row>
    <row r="28" spans="2:4" ht="21.75" customHeight="1">
      <c r="B28" s="16" t="s">
        <v>49</v>
      </c>
      <c r="C28" s="10" t="s">
        <v>24</v>
      </c>
      <c r="D28" s="74">
        <v>7.1</v>
      </c>
    </row>
    <row r="29" spans="2:4" ht="21.75" customHeight="1">
      <c r="B29" s="16" t="s">
        <v>50</v>
      </c>
      <c r="C29" s="10" t="s">
        <v>115</v>
      </c>
      <c r="D29" s="74">
        <v>2.2</v>
      </c>
    </row>
    <row r="30" spans="2:4" ht="21.75" customHeight="1">
      <c r="B30" s="16" t="s">
        <v>51</v>
      </c>
      <c r="C30" s="10" t="s">
        <v>26</v>
      </c>
      <c r="D30" s="74">
        <v>3.4</v>
      </c>
    </row>
    <row r="31" spans="2:4" ht="21.75" customHeight="1">
      <c r="B31" s="16" t="s">
        <v>52</v>
      </c>
      <c r="C31" s="10" t="s">
        <v>117</v>
      </c>
      <c r="D31" s="74">
        <v>7.8</v>
      </c>
    </row>
    <row r="32" spans="2:4" ht="21.75" customHeight="1">
      <c r="B32" s="17" t="s">
        <v>53</v>
      </c>
      <c r="C32" s="10" t="s">
        <v>118</v>
      </c>
      <c r="D32" s="74">
        <v>4.2</v>
      </c>
    </row>
    <row r="33" spans="2:4" ht="22.5" customHeight="1" thickBot="1">
      <c r="B33" s="18" t="s">
        <v>54</v>
      </c>
      <c r="C33" s="10" t="s">
        <v>58</v>
      </c>
      <c r="D33" s="75">
        <v>2.8</v>
      </c>
    </row>
    <row r="34" spans="2:4" ht="21.75" customHeight="1" thickBot="1">
      <c r="B34" s="19" t="s">
        <v>28</v>
      </c>
      <c r="C34" s="20"/>
      <c r="D34" s="138">
        <f>SUM(D12:D33)</f>
        <v>60</v>
      </c>
    </row>
    <row r="35" spans="2:3" ht="21.75" customHeight="1" hidden="1" thickBot="1">
      <c r="B35" s="22"/>
      <c r="C35" s="23" t="s">
        <v>29</v>
      </c>
    </row>
    <row r="36" spans="2:3" ht="21.75" customHeight="1" hidden="1" thickBot="1">
      <c r="B36" s="25" t="s">
        <v>30</v>
      </c>
      <c r="C36" s="26"/>
    </row>
    <row r="37" spans="2:5" ht="24.75" customHeight="1">
      <c r="B37" s="28"/>
      <c r="C37" s="28"/>
      <c r="E37" s="2"/>
    </row>
  </sheetData>
  <sheetProtection/>
  <mergeCells count="5">
    <mergeCell ref="B8:B10"/>
    <mergeCell ref="C8:C10"/>
    <mergeCell ref="B4:D4"/>
    <mergeCell ref="C3:D3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2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zoomScalePageLayoutView="0" workbookViewId="0" topLeftCell="A1">
      <selection activeCell="J4" sqref="J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38.375" style="1" customWidth="1"/>
    <col min="4" max="4" width="19.125" style="1" customWidth="1"/>
    <col min="5" max="5" width="22.75390625" style="1" customWidth="1"/>
    <col min="6" max="6" width="17.75390625" style="1" customWidth="1"/>
    <col min="7" max="16384" width="8.875" style="1" customWidth="1"/>
  </cols>
  <sheetData>
    <row r="1" spans="2:6" ht="18.75" customHeight="1">
      <c r="B1" s="7"/>
      <c r="C1" s="6"/>
      <c r="D1" s="231" t="s">
        <v>185</v>
      </c>
      <c r="E1" s="231"/>
      <c r="F1" s="231"/>
    </row>
    <row r="2" spans="2:6" ht="24.75" customHeight="1">
      <c r="B2" s="7"/>
      <c r="C2" s="6"/>
      <c r="D2" s="231" t="s">
        <v>193</v>
      </c>
      <c r="E2" s="231"/>
      <c r="F2" s="231"/>
    </row>
    <row r="3" spans="2:6" ht="13.5" customHeight="1">
      <c r="B3" s="7"/>
      <c r="C3" s="7"/>
      <c r="D3" s="29"/>
      <c r="E3" s="30"/>
      <c r="F3" s="21"/>
    </row>
    <row r="4" spans="2:9" ht="81.75" customHeight="1">
      <c r="B4" s="239" t="s">
        <v>177</v>
      </c>
      <c r="C4" s="239"/>
      <c r="D4" s="239"/>
      <c r="E4" s="239"/>
      <c r="F4" s="239"/>
      <c r="G4" s="145"/>
      <c r="H4" s="145"/>
      <c r="I4" s="145"/>
    </row>
    <row r="5" spans="2:6" ht="12.75" customHeight="1">
      <c r="B5" s="112"/>
      <c r="C5" s="112"/>
      <c r="D5" s="113"/>
      <c r="E5" s="114"/>
      <c r="F5" s="114"/>
    </row>
    <row r="6" spans="2:6" ht="16.5" customHeight="1" thickBot="1">
      <c r="B6" s="115"/>
      <c r="C6" s="116"/>
      <c r="D6" s="244" t="s">
        <v>31</v>
      </c>
      <c r="E6" s="244"/>
      <c r="F6" s="244"/>
    </row>
    <row r="7" spans="2:6" s="3" customFormat="1" ht="33" customHeight="1" thickBot="1">
      <c r="B7" s="248" t="s">
        <v>56</v>
      </c>
      <c r="C7" s="236" t="s">
        <v>60</v>
      </c>
      <c r="D7" s="236" t="s">
        <v>32</v>
      </c>
      <c r="E7" s="246" t="s">
        <v>62</v>
      </c>
      <c r="F7" s="247"/>
    </row>
    <row r="8" spans="2:6" ht="25.5" customHeight="1">
      <c r="B8" s="249"/>
      <c r="C8" s="237"/>
      <c r="D8" s="237"/>
      <c r="E8" s="245" t="s">
        <v>135</v>
      </c>
      <c r="F8" s="245" t="s">
        <v>136</v>
      </c>
    </row>
    <row r="9" spans="2:6" ht="124.5" customHeight="1" thickBot="1">
      <c r="B9" s="249"/>
      <c r="C9" s="237"/>
      <c r="D9" s="237"/>
      <c r="E9" s="245"/>
      <c r="F9" s="245"/>
    </row>
    <row r="10" spans="2:6" ht="24.75" customHeight="1" thickBot="1">
      <c r="B10" s="111">
        <v>1</v>
      </c>
      <c r="C10" s="111">
        <v>2</v>
      </c>
      <c r="D10" s="111">
        <v>3</v>
      </c>
      <c r="E10" s="111">
        <v>4</v>
      </c>
      <c r="F10" s="111">
        <v>5</v>
      </c>
    </row>
    <row r="11" spans="2:6" ht="37.5">
      <c r="B11" s="15" t="s">
        <v>33</v>
      </c>
      <c r="C11" s="9" t="s">
        <v>113</v>
      </c>
      <c r="D11" s="40">
        <f aca="true" t="shared" si="0" ref="D11:D32">E11+F11</f>
        <v>1279</v>
      </c>
      <c r="E11" s="155">
        <v>879</v>
      </c>
      <c r="F11" s="155">
        <v>400</v>
      </c>
    </row>
    <row r="12" spans="2:6" ht="21.75" customHeight="1">
      <c r="B12" s="16" t="s">
        <v>34</v>
      </c>
      <c r="C12" s="10" t="s">
        <v>10</v>
      </c>
      <c r="D12" s="40">
        <f t="shared" si="0"/>
        <v>1129</v>
      </c>
      <c r="E12" s="155">
        <v>345</v>
      </c>
      <c r="F12" s="155">
        <v>784</v>
      </c>
    </row>
    <row r="13" spans="2:6" ht="21.75" customHeight="1">
      <c r="B13" s="16" t="s">
        <v>36</v>
      </c>
      <c r="C13" s="10" t="s">
        <v>11</v>
      </c>
      <c r="D13" s="40">
        <f t="shared" si="0"/>
        <v>745</v>
      </c>
      <c r="E13" s="155">
        <v>345</v>
      </c>
      <c r="F13" s="155">
        <v>400</v>
      </c>
    </row>
    <row r="14" spans="2:6" ht="21.75" customHeight="1">
      <c r="B14" s="16" t="s">
        <v>35</v>
      </c>
      <c r="C14" s="10" t="s">
        <v>116</v>
      </c>
      <c r="D14" s="40">
        <f t="shared" si="0"/>
        <v>949</v>
      </c>
      <c r="E14" s="155">
        <v>549</v>
      </c>
      <c r="F14" s="155">
        <v>400</v>
      </c>
    </row>
    <row r="15" spans="2:6" ht="21.75" customHeight="1">
      <c r="B15" s="16" t="s">
        <v>37</v>
      </c>
      <c r="C15" s="10" t="s">
        <v>12</v>
      </c>
      <c r="D15" s="40">
        <f t="shared" si="0"/>
        <v>745</v>
      </c>
      <c r="E15" s="155">
        <v>345</v>
      </c>
      <c r="F15" s="155">
        <v>400</v>
      </c>
    </row>
    <row r="16" spans="2:6" ht="21.75" customHeight="1">
      <c r="B16" s="16" t="s">
        <v>38</v>
      </c>
      <c r="C16" s="10" t="s">
        <v>13</v>
      </c>
      <c r="D16" s="40">
        <f t="shared" si="0"/>
        <v>1021</v>
      </c>
      <c r="E16" s="155">
        <v>621</v>
      </c>
      <c r="F16" s="155">
        <v>400</v>
      </c>
    </row>
    <row r="17" spans="2:6" ht="21.75" customHeight="1">
      <c r="B17" s="16" t="s">
        <v>39</v>
      </c>
      <c r="C17" s="10" t="s">
        <v>14</v>
      </c>
      <c r="D17" s="40">
        <f t="shared" si="0"/>
        <v>745</v>
      </c>
      <c r="E17" s="155">
        <v>345</v>
      </c>
      <c r="F17" s="155">
        <v>400</v>
      </c>
    </row>
    <row r="18" spans="2:6" ht="21.75" customHeight="1">
      <c r="B18" s="16" t="s">
        <v>40</v>
      </c>
      <c r="C18" s="10" t="s">
        <v>15</v>
      </c>
      <c r="D18" s="40">
        <f t="shared" si="0"/>
        <v>745</v>
      </c>
      <c r="E18" s="155">
        <v>345</v>
      </c>
      <c r="F18" s="155">
        <v>400</v>
      </c>
    </row>
    <row r="19" spans="2:6" ht="21.75" customHeight="1">
      <c r="B19" s="16" t="s">
        <v>41</v>
      </c>
      <c r="C19" s="10" t="s">
        <v>16</v>
      </c>
      <c r="D19" s="40">
        <f t="shared" si="0"/>
        <v>745</v>
      </c>
      <c r="E19" s="155">
        <v>345</v>
      </c>
      <c r="F19" s="155">
        <v>400</v>
      </c>
    </row>
    <row r="20" spans="2:6" ht="21.75" customHeight="1">
      <c r="B20" s="16" t="s">
        <v>42</v>
      </c>
      <c r="C20" s="10" t="s">
        <v>17</v>
      </c>
      <c r="D20" s="40">
        <f t="shared" si="0"/>
        <v>745</v>
      </c>
      <c r="E20" s="155">
        <v>345</v>
      </c>
      <c r="F20" s="155">
        <v>400</v>
      </c>
    </row>
    <row r="21" spans="2:6" ht="21.75" customHeight="1">
      <c r="B21" s="16" t="s">
        <v>43</v>
      </c>
      <c r="C21" s="10" t="s">
        <v>18</v>
      </c>
      <c r="D21" s="40">
        <f t="shared" si="0"/>
        <v>745</v>
      </c>
      <c r="E21" s="155">
        <v>345</v>
      </c>
      <c r="F21" s="155">
        <v>400</v>
      </c>
    </row>
    <row r="22" spans="2:6" ht="21.75" customHeight="1">
      <c r="B22" s="16" t="s">
        <v>44</v>
      </c>
      <c r="C22" s="10" t="s">
        <v>19</v>
      </c>
      <c r="D22" s="40">
        <f t="shared" si="0"/>
        <v>745</v>
      </c>
      <c r="E22" s="155">
        <v>345</v>
      </c>
      <c r="F22" s="155">
        <v>400</v>
      </c>
    </row>
    <row r="23" spans="2:6" ht="21.75" customHeight="1">
      <c r="B23" s="16" t="s">
        <v>45</v>
      </c>
      <c r="C23" s="10" t="s">
        <v>20</v>
      </c>
      <c r="D23" s="40">
        <f t="shared" si="0"/>
        <v>949</v>
      </c>
      <c r="E23" s="155">
        <v>549</v>
      </c>
      <c r="F23" s="155">
        <v>400</v>
      </c>
    </row>
    <row r="24" spans="2:6" ht="21.75" customHeight="1">
      <c r="B24" s="16" t="s">
        <v>46</v>
      </c>
      <c r="C24" s="10" t="s">
        <v>21</v>
      </c>
      <c r="D24" s="40">
        <f t="shared" si="0"/>
        <v>745</v>
      </c>
      <c r="E24" s="155">
        <v>345</v>
      </c>
      <c r="F24" s="155">
        <v>400</v>
      </c>
    </row>
    <row r="25" spans="2:6" ht="21.75" customHeight="1">
      <c r="B25" s="16" t="s">
        <v>47</v>
      </c>
      <c r="C25" s="10" t="s">
        <v>22</v>
      </c>
      <c r="D25" s="40">
        <f t="shared" si="0"/>
        <v>745</v>
      </c>
      <c r="E25" s="155">
        <v>345</v>
      </c>
      <c r="F25" s="155">
        <v>400</v>
      </c>
    </row>
    <row r="26" spans="2:6" ht="21.75" customHeight="1">
      <c r="B26" s="16" t="s">
        <v>48</v>
      </c>
      <c r="C26" s="10" t="s">
        <v>23</v>
      </c>
      <c r="D26" s="40">
        <f t="shared" si="0"/>
        <v>745</v>
      </c>
      <c r="E26" s="155">
        <v>345</v>
      </c>
      <c r="F26" s="155">
        <v>400</v>
      </c>
    </row>
    <row r="27" spans="2:6" ht="21.75" customHeight="1">
      <c r="B27" s="16" t="s">
        <v>49</v>
      </c>
      <c r="C27" s="10" t="s">
        <v>24</v>
      </c>
      <c r="D27" s="40">
        <f t="shared" si="0"/>
        <v>1162</v>
      </c>
      <c r="E27" s="155">
        <v>762</v>
      </c>
      <c r="F27" s="155">
        <v>400</v>
      </c>
    </row>
    <row r="28" spans="2:6" ht="21.75" customHeight="1">
      <c r="B28" s="16" t="s">
        <v>50</v>
      </c>
      <c r="C28" s="10" t="s">
        <v>115</v>
      </c>
      <c r="D28" s="40">
        <f t="shared" si="0"/>
        <v>1162</v>
      </c>
      <c r="E28" s="155">
        <v>762</v>
      </c>
      <c r="F28" s="155">
        <v>400</v>
      </c>
    </row>
    <row r="29" spans="2:6" ht="21.75" customHeight="1">
      <c r="B29" s="16" t="s">
        <v>51</v>
      </c>
      <c r="C29" s="10" t="s">
        <v>26</v>
      </c>
      <c r="D29" s="40">
        <f t="shared" si="0"/>
        <v>949</v>
      </c>
      <c r="E29" s="155">
        <v>549</v>
      </c>
      <c r="F29" s="155">
        <v>400</v>
      </c>
    </row>
    <row r="30" spans="2:6" ht="21.75" customHeight="1">
      <c r="B30" s="16" t="s">
        <v>52</v>
      </c>
      <c r="C30" s="10" t="s">
        <v>117</v>
      </c>
      <c r="D30" s="40">
        <f t="shared" si="0"/>
        <v>4862</v>
      </c>
      <c r="E30" s="155">
        <v>3678</v>
      </c>
      <c r="F30" s="155">
        <v>1184</v>
      </c>
    </row>
    <row r="31" spans="2:6" ht="21.75" customHeight="1">
      <c r="B31" s="17" t="s">
        <v>53</v>
      </c>
      <c r="C31" s="10" t="s">
        <v>118</v>
      </c>
      <c r="D31" s="40">
        <f t="shared" si="0"/>
        <v>2508</v>
      </c>
      <c r="E31" s="155">
        <v>1724</v>
      </c>
      <c r="F31" s="155">
        <v>784</v>
      </c>
    </row>
    <row r="32" spans="2:6" ht="21.75" customHeight="1" thickBot="1">
      <c r="B32" s="18" t="s">
        <v>54</v>
      </c>
      <c r="C32" s="10" t="s">
        <v>58</v>
      </c>
      <c r="D32" s="40">
        <f t="shared" si="0"/>
        <v>3113</v>
      </c>
      <c r="E32" s="155">
        <v>1929</v>
      </c>
      <c r="F32" s="155">
        <v>1184</v>
      </c>
    </row>
    <row r="33" spans="2:6" ht="21.75" customHeight="1" thickBot="1">
      <c r="B33" s="117" t="s">
        <v>28</v>
      </c>
      <c r="C33" s="118"/>
      <c r="D33" s="41">
        <f>SUM(D11:D32)</f>
        <v>27278</v>
      </c>
      <c r="E33" s="41">
        <f>SUM(E11:E32)</f>
        <v>16142</v>
      </c>
      <c r="F33" s="41">
        <f>SUM(F11:F32)</f>
        <v>11136</v>
      </c>
    </row>
    <row r="34" spans="2:4" ht="21.75" customHeight="1" hidden="1" thickBot="1">
      <c r="B34" s="22"/>
      <c r="C34" s="23" t="s">
        <v>29</v>
      </c>
      <c r="D34" s="24"/>
    </row>
    <row r="35" spans="2:4" ht="21.75" customHeight="1" hidden="1" thickBot="1">
      <c r="B35" s="25" t="s">
        <v>30</v>
      </c>
      <c r="C35" s="26"/>
      <c r="D35" s="27">
        <f>D33+D34</f>
        <v>27278</v>
      </c>
    </row>
    <row r="36" spans="2:4" ht="24.75" customHeight="1">
      <c r="B36" s="28"/>
      <c r="C36" s="28"/>
      <c r="D36" s="28"/>
    </row>
  </sheetData>
  <sheetProtection/>
  <mergeCells count="10">
    <mergeCell ref="D1:F1"/>
    <mergeCell ref="D2:F2"/>
    <mergeCell ref="B4:F4"/>
    <mergeCell ref="D6:F6"/>
    <mergeCell ref="E8:E9"/>
    <mergeCell ref="F8:F9"/>
    <mergeCell ref="E7:F7"/>
    <mergeCell ref="B7:B9"/>
    <mergeCell ref="C7:C9"/>
    <mergeCell ref="D7:D9"/>
  </mergeCells>
  <printOptions/>
  <pageMargins left="0.3937007874015748" right="0.3937007874015748" top="0.5905511811023623" bottom="0.2755905511811024" header="0.3937007874015748" footer="0.31496062992125984"/>
  <pageSetup blackAndWhite="1" firstPageNumber="413" useFirstPageNumber="1" fitToHeight="1" fitToWidth="1" horizontalDpi="600" verticalDpi="600" orientation="portrait" paperSize="9" scale="87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90" zoomScaleNormal="90" zoomScalePageLayoutView="0" workbookViewId="0" topLeftCell="A13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9.75390625" style="1" customWidth="1"/>
    <col min="4" max="4" width="27.875" style="1" customWidth="1"/>
    <col min="5" max="5" width="3.625" style="1" customWidth="1"/>
    <col min="6" max="16384" width="8.875" style="1" customWidth="1"/>
  </cols>
  <sheetData>
    <row r="1" spans="2:4" ht="18.75" customHeight="1">
      <c r="B1" s="7"/>
      <c r="C1" s="6"/>
      <c r="D1" s="176" t="s">
        <v>209</v>
      </c>
    </row>
    <row r="2" spans="2:4" ht="18.75" customHeight="1">
      <c r="B2" s="7"/>
      <c r="C2" s="6"/>
      <c r="D2" s="176" t="s">
        <v>193</v>
      </c>
    </row>
    <row r="3" spans="2:4" ht="21" customHeight="1">
      <c r="B3" s="7"/>
      <c r="C3" s="230"/>
      <c r="D3" s="230"/>
    </row>
    <row r="4" spans="2:10" ht="119.25" customHeight="1">
      <c r="B4" s="239" t="s">
        <v>181</v>
      </c>
      <c r="C4" s="239"/>
      <c r="D4" s="239"/>
      <c r="E4" s="145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55">
        <v>906</v>
      </c>
    </row>
    <row r="13" spans="2:4" ht="21.75" customHeight="1">
      <c r="B13" s="16" t="s">
        <v>34</v>
      </c>
      <c r="C13" s="10" t="s">
        <v>10</v>
      </c>
      <c r="D13" s="155">
        <v>1400</v>
      </c>
    </row>
    <row r="14" spans="2:4" ht="21.75" customHeight="1">
      <c r="B14" s="16" t="s">
        <v>36</v>
      </c>
      <c r="C14" s="10" t="s">
        <v>11</v>
      </c>
      <c r="D14" s="155">
        <v>439</v>
      </c>
    </row>
    <row r="15" spans="2:4" ht="21.75" customHeight="1">
      <c r="B15" s="16" t="s">
        <v>35</v>
      </c>
      <c r="C15" s="10" t="s">
        <v>116</v>
      </c>
      <c r="D15" s="155">
        <v>882</v>
      </c>
    </row>
    <row r="16" spans="2:4" ht="21.75" customHeight="1">
      <c r="B16" s="16" t="s">
        <v>37</v>
      </c>
      <c r="C16" s="10" t="s">
        <v>12</v>
      </c>
      <c r="D16" s="155">
        <v>390</v>
      </c>
    </row>
    <row r="17" spans="2:4" ht="21.75" customHeight="1">
      <c r="B17" s="16" t="s">
        <v>38</v>
      </c>
      <c r="C17" s="10" t="s">
        <v>13</v>
      </c>
      <c r="D17" s="155">
        <v>562</v>
      </c>
    </row>
    <row r="18" spans="2:4" ht="21.75" customHeight="1">
      <c r="B18" s="16" t="s">
        <v>39</v>
      </c>
      <c r="C18" s="10" t="s">
        <v>14</v>
      </c>
      <c r="D18" s="155">
        <v>501</v>
      </c>
    </row>
    <row r="19" spans="2:4" ht="21.75" customHeight="1">
      <c r="B19" s="16" t="s">
        <v>40</v>
      </c>
      <c r="C19" s="10" t="s">
        <v>15</v>
      </c>
      <c r="D19" s="155">
        <v>452</v>
      </c>
    </row>
    <row r="20" spans="2:4" ht="21.75" customHeight="1">
      <c r="B20" s="16" t="s">
        <v>41</v>
      </c>
      <c r="C20" s="10" t="s">
        <v>16</v>
      </c>
      <c r="D20" s="155">
        <v>651</v>
      </c>
    </row>
    <row r="21" spans="2:4" ht="21.75" customHeight="1">
      <c r="B21" s="16" t="s">
        <v>42</v>
      </c>
      <c r="C21" s="10" t="s">
        <v>17</v>
      </c>
      <c r="D21" s="155">
        <v>357</v>
      </c>
    </row>
    <row r="22" spans="2:4" ht="21.75" customHeight="1">
      <c r="B22" s="16" t="s">
        <v>43</v>
      </c>
      <c r="C22" s="10" t="s">
        <v>18</v>
      </c>
      <c r="D22" s="155">
        <v>496</v>
      </c>
    </row>
    <row r="23" spans="2:4" ht="21.75" customHeight="1">
      <c r="B23" s="16" t="s">
        <v>44</v>
      </c>
      <c r="C23" s="10" t="s">
        <v>19</v>
      </c>
      <c r="D23" s="155">
        <v>504</v>
      </c>
    </row>
    <row r="24" spans="2:4" ht="21.75" customHeight="1">
      <c r="B24" s="16" t="s">
        <v>45</v>
      </c>
      <c r="C24" s="10" t="s">
        <v>20</v>
      </c>
      <c r="D24" s="155">
        <v>883</v>
      </c>
    </row>
    <row r="25" spans="2:4" ht="21.75" customHeight="1">
      <c r="B25" s="16" t="s">
        <v>46</v>
      </c>
      <c r="C25" s="10" t="s">
        <v>21</v>
      </c>
      <c r="D25" s="155">
        <v>458</v>
      </c>
    </row>
    <row r="26" spans="2:4" ht="21.75" customHeight="1">
      <c r="B26" s="16" t="s">
        <v>47</v>
      </c>
      <c r="C26" s="10" t="s">
        <v>22</v>
      </c>
      <c r="D26" s="155">
        <v>526</v>
      </c>
    </row>
    <row r="27" spans="2:4" ht="21.75" customHeight="1">
      <c r="B27" s="16" t="s">
        <v>48</v>
      </c>
      <c r="C27" s="10" t="s">
        <v>23</v>
      </c>
      <c r="D27" s="155">
        <v>466</v>
      </c>
    </row>
    <row r="28" spans="2:4" ht="21.75" customHeight="1">
      <c r="B28" s="16" t="s">
        <v>49</v>
      </c>
      <c r="C28" s="10" t="s">
        <v>24</v>
      </c>
      <c r="D28" s="155">
        <v>628</v>
      </c>
    </row>
    <row r="29" spans="2:4" ht="21.75" customHeight="1">
      <c r="B29" s="16" t="s">
        <v>50</v>
      </c>
      <c r="C29" s="10" t="s">
        <v>115</v>
      </c>
      <c r="D29" s="155">
        <v>849</v>
      </c>
    </row>
    <row r="30" spans="2:4" ht="21.75" customHeight="1">
      <c r="B30" s="16" t="s">
        <v>51</v>
      </c>
      <c r="C30" s="10" t="s">
        <v>26</v>
      </c>
      <c r="D30" s="155">
        <v>1030</v>
      </c>
    </row>
    <row r="31" spans="2:4" ht="21.75" customHeight="1">
      <c r="B31" s="16" t="s">
        <v>52</v>
      </c>
      <c r="C31" s="10" t="s">
        <v>117</v>
      </c>
      <c r="D31" s="155">
        <v>2543</v>
      </c>
    </row>
    <row r="32" spans="2:4" ht="21.75" customHeight="1">
      <c r="B32" s="17" t="s">
        <v>53</v>
      </c>
      <c r="C32" s="10" t="s">
        <v>118</v>
      </c>
      <c r="D32" s="155">
        <v>1387</v>
      </c>
    </row>
    <row r="33" spans="2:4" ht="21.75" customHeight="1" thickBot="1">
      <c r="B33" s="18" t="s">
        <v>54</v>
      </c>
      <c r="C33" s="10" t="s">
        <v>58</v>
      </c>
      <c r="D33" s="155">
        <v>1752</v>
      </c>
    </row>
    <row r="34" spans="2:4" ht="21.75" customHeight="1" thickBot="1">
      <c r="B34" s="19" t="s">
        <v>28</v>
      </c>
      <c r="C34" s="20"/>
      <c r="D34" s="41">
        <f>SUM(D12:D33)</f>
        <v>18062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18062</v>
      </c>
    </row>
    <row r="37" spans="2:6" ht="24.75" customHeight="1">
      <c r="B37" s="28"/>
      <c r="C37" s="28"/>
      <c r="D37" s="28"/>
      <c r="F37" s="2"/>
    </row>
  </sheetData>
  <sheetProtection/>
  <mergeCells count="5">
    <mergeCell ref="C3:D3"/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4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90" zoomScaleNormal="90" zoomScalePageLayoutView="0" workbookViewId="0" topLeftCell="A10">
      <selection activeCell="I28" sqref="I28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375" style="1" customWidth="1"/>
    <col min="4" max="4" width="27.875" style="1" customWidth="1"/>
    <col min="5" max="5" width="3.625" style="1" customWidth="1"/>
    <col min="6" max="16384" width="8.875" style="1" customWidth="1"/>
  </cols>
  <sheetData>
    <row r="1" spans="2:4" ht="18.75" customHeight="1">
      <c r="B1" s="7"/>
      <c r="C1" s="6"/>
      <c r="D1" s="176" t="s">
        <v>210</v>
      </c>
    </row>
    <row r="2" spans="2:4" ht="18.75" customHeight="1">
      <c r="B2" s="7"/>
      <c r="C2" s="6"/>
      <c r="D2" s="176" t="s">
        <v>193</v>
      </c>
    </row>
    <row r="3" spans="2:4" ht="13.5" customHeight="1">
      <c r="B3" s="7"/>
      <c r="C3" s="7"/>
      <c r="D3" s="29"/>
    </row>
    <row r="4" spans="2:10" ht="84" customHeight="1">
      <c r="B4" s="239" t="s">
        <v>178</v>
      </c>
      <c r="C4" s="239"/>
      <c r="D4" s="239"/>
      <c r="E4" s="145"/>
      <c r="F4" s="4"/>
      <c r="G4" s="4"/>
      <c r="H4" s="4"/>
      <c r="I4" s="4"/>
      <c r="J4" s="4"/>
    </row>
    <row r="5" spans="2:4" ht="12.75" customHeight="1">
      <c r="B5" s="8"/>
      <c r="C5" s="8"/>
      <c r="D5" s="11"/>
    </row>
    <row r="6" spans="2:4" ht="16.5" customHeight="1">
      <c r="B6" s="12"/>
      <c r="C6" s="13"/>
      <c r="D6" s="199" t="s">
        <v>31</v>
      </c>
    </row>
    <row r="7" spans="2:4" ht="7.5" customHeight="1" thickBot="1">
      <c r="B7" s="12"/>
      <c r="C7" s="14"/>
      <c r="D7" s="11"/>
    </row>
    <row r="8" spans="2:4" s="3" customFormat="1" ht="33" customHeight="1">
      <c r="B8" s="233" t="s">
        <v>56</v>
      </c>
      <c r="C8" s="236" t="s">
        <v>60</v>
      </c>
      <c r="D8" s="236" t="s">
        <v>32</v>
      </c>
    </row>
    <row r="9" spans="2:4" ht="25.5" customHeight="1">
      <c r="B9" s="234"/>
      <c r="C9" s="237"/>
      <c r="D9" s="237"/>
    </row>
    <row r="10" spans="2:4" ht="24.75" customHeight="1" thickBot="1">
      <c r="B10" s="234"/>
      <c r="C10" s="237"/>
      <c r="D10" s="238"/>
    </row>
    <row r="11" spans="2:4" ht="24.75" customHeight="1" thickBot="1">
      <c r="B11" s="5">
        <v>1</v>
      </c>
      <c r="C11" s="5">
        <v>2</v>
      </c>
      <c r="D11" s="5">
        <v>3</v>
      </c>
    </row>
    <row r="12" spans="2:4" ht="20.25">
      <c r="B12" s="15" t="s">
        <v>33</v>
      </c>
      <c r="C12" s="9" t="s">
        <v>113</v>
      </c>
      <c r="D12" s="155">
        <v>11425</v>
      </c>
    </row>
    <row r="13" spans="2:4" ht="21.75" customHeight="1">
      <c r="B13" s="16" t="s">
        <v>34</v>
      </c>
      <c r="C13" s="10" t="s">
        <v>10</v>
      </c>
      <c r="D13" s="155">
        <v>7555</v>
      </c>
    </row>
    <row r="14" spans="2:4" ht="21.75" customHeight="1">
      <c r="B14" s="16" t="s">
        <v>36</v>
      </c>
      <c r="C14" s="10" t="s">
        <v>11</v>
      </c>
      <c r="D14" s="155">
        <v>7518</v>
      </c>
    </row>
    <row r="15" spans="2:4" ht="21.75" customHeight="1">
      <c r="B15" s="16" t="s">
        <v>35</v>
      </c>
      <c r="C15" s="10" t="s">
        <v>116</v>
      </c>
      <c r="D15" s="155">
        <v>11834</v>
      </c>
    </row>
    <row r="16" spans="2:4" ht="21.75" customHeight="1">
      <c r="B16" s="16" t="s">
        <v>37</v>
      </c>
      <c r="C16" s="10" t="s">
        <v>12</v>
      </c>
      <c r="D16" s="155">
        <v>5884</v>
      </c>
    </row>
    <row r="17" spans="2:4" ht="21.75" customHeight="1">
      <c r="B17" s="16" t="s">
        <v>38</v>
      </c>
      <c r="C17" s="10" t="s">
        <v>13</v>
      </c>
      <c r="D17" s="155">
        <v>4246</v>
      </c>
    </row>
    <row r="18" spans="2:4" ht="21.75" customHeight="1">
      <c r="B18" s="16" t="s">
        <v>39</v>
      </c>
      <c r="C18" s="10" t="s">
        <v>14</v>
      </c>
      <c r="D18" s="155">
        <v>7473</v>
      </c>
    </row>
    <row r="19" spans="2:4" ht="21.75" customHeight="1">
      <c r="B19" s="16" t="s">
        <v>40</v>
      </c>
      <c r="C19" s="10" t="s">
        <v>15</v>
      </c>
      <c r="D19" s="155">
        <v>7239</v>
      </c>
    </row>
    <row r="20" spans="2:4" ht="21.75" customHeight="1">
      <c r="B20" s="16" t="s">
        <v>41</v>
      </c>
      <c r="C20" s="10" t="s">
        <v>16</v>
      </c>
      <c r="D20" s="155">
        <v>5746</v>
      </c>
    </row>
    <row r="21" spans="2:4" ht="21.75" customHeight="1">
      <c r="B21" s="16" t="s">
        <v>42</v>
      </c>
      <c r="C21" s="10" t="s">
        <v>17</v>
      </c>
      <c r="D21" s="155">
        <v>4289</v>
      </c>
    </row>
    <row r="22" spans="2:4" ht="21.75" customHeight="1">
      <c r="B22" s="16" t="s">
        <v>43</v>
      </c>
      <c r="C22" s="10" t="s">
        <v>18</v>
      </c>
      <c r="D22" s="155">
        <v>5534</v>
      </c>
    </row>
    <row r="23" spans="2:4" ht="21.75" customHeight="1">
      <c r="B23" s="16" t="s">
        <v>44</v>
      </c>
      <c r="C23" s="10" t="s">
        <v>19</v>
      </c>
      <c r="D23" s="155">
        <v>5254</v>
      </c>
    </row>
    <row r="24" spans="2:4" ht="21.75" customHeight="1">
      <c r="B24" s="16" t="s">
        <v>45</v>
      </c>
      <c r="C24" s="10" t="s">
        <v>20</v>
      </c>
      <c r="D24" s="155">
        <v>11209</v>
      </c>
    </row>
    <row r="25" spans="2:4" ht="21.75" customHeight="1">
      <c r="B25" s="16" t="s">
        <v>46</v>
      </c>
      <c r="C25" s="10" t="s">
        <v>21</v>
      </c>
      <c r="D25" s="155">
        <v>4154</v>
      </c>
    </row>
    <row r="26" spans="2:4" ht="21.75" customHeight="1">
      <c r="B26" s="16" t="s">
        <v>47</v>
      </c>
      <c r="C26" s="10" t="s">
        <v>22</v>
      </c>
      <c r="D26" s="155">
        <v>5512</v>
      </c>
    </row>
    <row r="27" spans="2:4" ht="21.75" customHeight="1">
      <c r="B27" s="16" t="s">
        <v>48</v>
      </c>
      <c r="C27" s="10" t="s">
        <v>23</v>
      </c>
      <c r="D27" s="155">
        <v>3916</v>
      </c>
    </row>
    <row r="28" spans="2:4" ht="21.75" customHeight="1">
      <c r="B28" s="16" t="s">
        <v>49</v>
      </c>
      <c r="C28" s="10" t="s">
        <v>24</v>
      </c>
      <c r="D28" s="155">
        <v>7478</v>
      </c>
    </row>
    <row r="29" spans="2:4" ht="21.75" customHeight="1">
      <c r="B29" s="16" t="s">
        <v>50</v>
      </c>
      <c r="C29" s="10" t="s">
        <v>115</v>
      </c>
      <c r="D29" s="155">
        <v>12309</v>
      </c>
    </row>
    <row r="30" spans="2:4" ht="21.75" customHeight="1">
      <c r="B30" s="16" t="s">
        <v>51</v>
      </c>
      <c r="C30" s="10" t="s">
        <v>26</v>
      </c>
      <c r="D30" s="155">
        <v>5757</v>
      </c>
    </row>
    <row r="31" spans="2:4" ht="21.75" customHeight="1">
      <c r="B31" s="16" t="s">
        <v>52</v>
      </c>
      <c r="C31" s="10" t="s">
        <v>117</v>
      </c>
      <c r="D31" s="155">
        <v>13129</v>
      </c>
    </row>
    <row r="32" spans="2:4" ht="21.75" customHeight="1">
      <c r="B32" s="17" t="s">
        <v>53</v>
      </c>
      <c r="C32" s="10" t="s">
        <v>118</v>
      </c>
      <c r="D32" s="155">
        <v>10992</v>
      </c>
    </row>
    <row r="33" spans="2:4" ht="21.75" customHeight="1" thickBot="1">
      <c r="B33" s="18" t="s">
        <v>54</v>
      </c>
      <c r="C33" s="10" t="s">
        <v>58</v>
      </c>
      <c r="D33" s="155">
        <v>21844</v>
      </c>
    </row>
    <row r="34" spans="2:4" ht="21.75" customHeight="1" thickBot="1">
      <c r="B34" s="19" t="s">
        <v>28</v>
      </c>
      <c r="C34" s="20"/>
      <c r="D34" s="41">
        <f>SUM(D12:D33)</f>
        <v>180297</v>
      </c>
    </row>
    <row r="35" spans="2:4" ht="21.75" customHeight="1" hidden="1" thickBot="1">
      <c r="B35" s="22"/>
      <c r="C35" s="23" t="s">
        <v>29</v>
      </c>
      <c r="D35" s="24"/>
    </row>
    <row r="36" spans="2:4" ht="21.75" customHeight="1" hidden="1" thickBot="1">
      <c r="B36" s="25" t="s">
        <v>30</v>
      </c>
      <c r="C36" s="26"/>
      <c r="D36" s="27">
        <f>D34+D35</f>
        <v>180297</v>
      </c>
    </row>
    <row r="37" spans="2:6" ht="24.75" customHeight="1">
      <c r="B37" s="28"/>
      <c r="C37" s="28"/>
      <c r="D37" s="28"/>
      <c r="F37" s="2"/>
    </row>
  </sheetData>
  <sheetProtection/>
  <mergeCells count="4">
    <mergeCell ref="B4:D4"/>
    <mergeCell ref="B8:B10"/>
    <mergeCell ref="C8:C10"/>
    <mergeCell ref="D8:D10"/>
  </mergeCells>
  <printOptions/>
  <pageMargins left="0.3937007874015748" right="0.3937007874015748" top="0.5905511811023623" bottom="0.2755905511811024" header="0.3937007874015748" footer="0.31496062992125984"/>
  <pageSetup blackAndWhite="1" firstPageNumber="415" useFirstPageNumber="1"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subject/>
  <dc:creator>Полунин Вячеслав Витальевич</dc:creator>
  <cp:keywords/>
  <dc:description/>
  <cp:lastModifiedBy>Рекуненко Дмитрий Юрьевич</cp:lastModifiedBy>
  <cp:lastPrinted>2016-12-15T13:28:35Z</cp:lastPrinted>
  <dcterms:created xsi:type="dcterms:W3CDTF">1997-10-14T11:56:51Z</dcterms:created>
  <dcterms:modified xsi:type="dcterms:W3CDTF">2016-12-22T08:56:47Z</dcterms:modified>
  <cp:category/>
  <cp:version/>
  <cp:contentType/>
  <cp:contentStatus/>
</cp:coreProperties>
</file>