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600" windowHeight="9600" tabRatio="708" activeTab="0"/>
  </bookViews>
  <sheets>
    <sheet name="прил.14" sheetId="1" r:id="rId1"/>
    <sheet name="прил.15" sheetId="2" r:id="rId2"/>
  </sheets>
  <definedNames>
    <definedName name="_ftn1" localSheetId="0">'прил.14'!#REF!</definedName>
    <definedName name="_ftn1" localSheetId="1">'прил.15'!#REF!</definedName>
    <definedName name="_ftn2" localSheetId="0">'прил.14'!#REF!</definedName>
    <definedName name="_ftn2" localSheetId="1">'прил.15'!#REF!</definedName>
    <definedName name="_ftn3" localSheetId="0">'прил.14'!#REF!</definedName>
    <definedName name="_ftn3" localSheetId="1">'прил.15'!#REF!</definedName>
    <definedName name="_ftn4" localSheetId="0">'прил.14'!#REF!</definedName>
    <definedName name="_ftn4" localSheetId="1">'прил.15'!#REF!</definedName>
    <definedName name="_ftnref1" localSheetId="0">'прил.14'!#REF!</definedName>
    <definedName name="_ftnref1" localSheetId="1">'прил.15'!#REF!</definedName>
    <definedName name="_ftnref4" localSheetId="0">'прил.14'!#REF!</definedName>
    <definedName name="_ftnref4" localSheetId="1">'прил.15'!#REF!</definedName>
    <definedName name="_xlnm.Print_Titles" localSheetId="0">'прил.14'!$12:$12</definedName>
    <definedName name="_xlnm.Print_Titles" localSheetId="1">'прил.15'!$12:$12</definedName>
  </definedNames>
  <calcPr fullCalcOnLoad="1" fullPrecision="0"/>
</workbook>
</file>

<file path=xl/sharedStrings.xml><?xml version="1.0" encoding="utf-8"?>
<sst xmlns="http://schemas.openxmlformats.org/spreadsheetml/2006/main" count="13086" uniqueCount="2090">
  <si>
    <t>к закону Белгородской области</t>
  </si>
  <si>
    <t>Межбюджетные трансферты общего характера бюджетам бюджетной системы Российской Федерации</t>
  </si>
  <si>
    <t xml:space="preserve">Прочие межбюджетные трансферты общего характера </t>
  </si>
  <si>
    <t>02</t>
  </si>
  <si>
    <t>Массовый спорт</t>
  </si>
  <si>
    <t>Обеспечение деятельности финансовых, налоговых и таможенных органов и органов финансового (финансово-бюджетного) надзора</t>
  </si>
  <si>
    <t>Коммунальное хозяйство</t>
  </si>
  <si>
    <t>Благоустройство</t>
  </si>
  <si>
    <t>Другие вопросы в области национальной экономики</t>
  </si>
  <si>
    <t>Другие вопросы в области жилищно-коммунального хозяйства</t>
  </si>
  <si>
    <t>200</t>
  </si>
  <si>
    <t>Целевая статья</t>
  </si>
  <si>
    <t>Другие вопросы в области физической культуры и спорта</t>
  </si>
  <si>
    <t>Здравоохранение</t>
  </si>
  <si>
    <t>Национальная оборона</t>
  </si>
  <si>
    <t>Мобилизационная подготовка экономики</t>
  </si>
  <si>
    <t>Охрана объектов растительного и животного мира и среды их обитания</t>
  </si>
  <si>
    <t>Профессиональная подготовка, переподготовка и повышение квалификации</t>
  </si>
  <si>
    <t>600</t>
  </si>
  <si>
    <t>100</t>
  </si>
  <si>
    <t>Дорожное хозяйство (дорожные фонды)</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</si>
  <si>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</si>
  <si>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Транспорт                                                            </t>
  </si>
  <si>
    <t>Подраз-дел</t>
  </si>
  <si>
    <t>Другие вопросы в области здравоохранения</t>
  </si>
  <si>
    <t> 01</t>
  </si>
  <si>
    <t>02 </t>
  </si>
  <si>
    <t>Водное хозяйство</t>
  </si>
  <si>
    <t>01</t>
  </si>
  <si>
    <t>04</t>
  </si>
  <si>
    <t>09</t>
  </si>
  <si>
    <t>05</t>
  </si>
  <si>
    <t>12</t>
  </si>
  <si>
    <t>Другие вопросы в области социальной политики</t>
  </si>
  <si>
    <t>Межбюджетные трансферты</t>
  </si>
  <si>
    <t>Дотации на выравнивание бюджетной обеспеченности субъектов Российской Федерации и муниципальных образований</t>
  </si>
  <si>
    <t>Обслуживание  государственного и муниципального долга</t>
  </si>
  <si>
    <t>Обслуживание государственного внутреннего и муниципального долга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</si>
  <si>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</si>
  <si>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</si>
  <si>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</si>
  <si>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</si>
  <si>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Лесное хозяйство</t>
  </si>
  <si>
    <t>Сельское хозяйство и рыболовство</t>
  </si>
  <si>
    <t>Наименование показателя</t>
  </si>
  <si>
    <t>Раздел</t>
  </si>
  <si>
    <t>Общегосударственные вопросы</t>
  </si>
  <si>
    <t>Судебная система</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</si>
  <si>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</si>
  <si>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Обеспечение проведения выборов и референдумов</t>
  </si>
  <si>
    <t>Фундаментальные исследования</t>
  </si>
  <si>
    <t>Резервные фонды</t>
  </si>
  <si>
    <t>800</t>
  </si>
  <si>
    <t>Санаторно-оздоровительная помощь</t>
  </si>
  <si>
    <t>Вид расхода</t>
  </si>
  <si>
    <t>03 </t>
  </si>
  <si>
    <t>04 </t>
  </si>
  <si>
    <t> 05</t>
  </si>
  <si>
    <t> 02</t>
  </si>
  <si>
    <t> 03</t>
  </si>
  <si>
    <t>09 </t>
  </si>
  <si>
    <t>01 </t>
  </si>
  <si>
    <t>05 </t>
  </si>
  <si>
    <t>Функционирование высшего должностного лица субъекта Российской Федерации и муниципального образования</t>
  </si>
  <si>
    <t>500</t>
  </si>
  <si>
    <t>Охрана семьи и детства</t>
  </si>
  <si>
    <t xml:space="preserve">Высшее и послевузовское  профессиональное образование </t>
  </si>
  <si>
    <t>Заготовка, переработка, хранение и обеспечение безопасности донорской крови и ее компонентов</t>
  </si>
  <si>
    <t>Физическая культура и спорт</t>
  </si>
  <si>
    <t>Социальная политика</t>
  </si>
  <si>
    <t>Пенсионное обеспечение</t>
  </si>
  <si>
    <t>Социальное обслуживание населения</t>
  </si>
  <si>
    <t>Социальное обеспечение населения</t>
  </si>
  <si>
    <t>Другие вопросы в области средств массовой информации</t>
  </si>
  <si>
    <t>Молодежная политика и оздоровление детей</t>
  </si>
  <si>
    <t>300</t>
  </si>
  <si>
    <t>Охрана окружающей среды</t>
  </si>
  <si>
    <t>Другие вопросы в области охраны окружающей среды</t>
  </si>
  <si>
    <t>Образование</t>
  </si>
  <si>
    <t>Общее образование</t>
  </si>
  <si>
    <t>Среднее профессиональное образование</t>
  </si>
  <si>
    <t xml:space="preserve">ВСЕГО </t>
  </si>
  <si>
    <t>Жилищно-коммунальное хозяйство</t>
  </si>
  <si>
    <t>Жилищное хозяйство</t>
  </si>
  <si>
    <t>Культура, кинематография</t>
  </si>
  <si>
    <t>Мобилизационная и вневойсковая подготовка</t>
  </si>
  <si>
    <t>Стационарная медицинская помощь</t>
  </si>
  <si>
    <t>Амбулаторная помощь</t>
  </si>
  <si>
    <t>Телевидение и радиовещание</t>
  </si>
  <si>
    <t>Периодическая печать и издательства</t>
  </si>
  <si>
    <t>Защита населения и территории от чрезвычайных ситуаций природного и техногенного характера, гражданская оборона</t>
  </si>
  <si>
    <t>Средства массовой информации</t>
  </si>
  <si>
    <t>Спорт высших достижений</t>
  </si>
  <si>
    <t>Дошкольное образование</t>
  </si>
  <si>
    <t>Прикладные научные исследования в области образования</t>
  </si>
  <si>
    <t xml:space="preserve">Культура </t>
  </si>
  <si>
    <t>Национальная безопасность и правоохранительная деятельность</t>
  </si>
  <si>
    <t>06 </t>
  </si>
  <si>
    <t>07 </t>
  </si>
  <si>
    <t>08 </t>
  </si>
  <si>
    <t>Другие общегосударственные вопросы</t>
  </si>
  <si>
    <t xml:space="preserve">Межбюджетные трансферты </t>
  </si>
  <si>
    <t>12 3 7375</t>
  </si>
  <si>
    <t>10</t>
  </si>
  <si>
    <t>07</t>
  </si>
  <si>
    <t>08</t>
  </si>
  <si>
    <t>Иные дотации</t>
  </si>
  <si>
    <t>Расходы областного бюджета на предоставление межбюджетных трансфертов в форме дотаций по итогам оценки эффективности деятельности органов местного самоуправления в рамках непрограммного направления деятельности "Реализация функций органов власти Белгородской области"</t>
  </si>
  <si>
    <t xml:space="preserve">14 </t>
  </si>
  <si>
    <t>99 9 7138</t>
  </si>
  <si>
    <t>Средства, передаваемые для  компенсации расходов, возникших в  результате решений, принятых органами власти другого уровня в   рамках непрограммного направления деятельности «Реализация функций органов власти Белгородской области»</t>
  </si>
  <si>
    <t>06</t>
  </si>
  <si>
    <t>03</t>
  </si>
  <si>
    <t xml:space="preserve">Другие вопросы в области культуры, кинематографии </t>
  </si>
  <si>
    <t>Другие вопросы в области образования</t>
  </si>
  <si>
    <t>11</t>
  </si>
  <si>
    <t>13</t>
  </si>
  <si>
    <t xml:space="preserve">Субсидии на разработку научно обоснованных проектов бассейнового природопользования в рамках подпрограммы "Охрана окружающей среды и рациональное природопользование" государственной программы  Белгородской области  "Развитие водного и лесного хозяйства Белгородской области, охрана окружающей среды на 2014 - 2020 годы"  </t>
  </si>
  <si>
    <t>14</t>
  </si>
  <si>
    <t>15 6 7133</t>
  </si>
  <si>
    <t>Органы внутренних дел</t>
  </si>
  <si>
    <t>(тыс. рублей)</t>
  </si>
  <si>
    <t>01 4 01</t>
  </si>
  <si>
    <t xml:space="preserve">01 4 </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</si>
  <si>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</si>
  <si>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Подпрограмма "Укрепление общественного порядка"</t>
  </si>
  <si>
    <t>Основное мероприятие "Реализация мероприятий по безопасности дорожного движения"</t>
  </si>
  <si>
    <t>10 1</t>
  </si>
  <si>
    <t>10 1 01</t>
  </si>
  <si>
    <t>10 1 01 20570</t>
  </si>
  <si>
    <t>10 1 02</t>
  </si>
  <si>
    <t>10 1 02 20580</t>
  </si>
  <si>
    <t>10 1 03</t>
  </si>
  <si>
    <t>10 1 03 40380</t>
  </si>
  <si>
    <t>10 1 04</t>
  </si>
  <si>
    <t>10 1 04 40390</t>
  </si>
  <si>
    <t>10 1 05</t>
  </si>
  <si>
    <t>10 1 05 72110</t>
  </si>
  <si>
    <t>10 1 05 72140</t>
  </si>
  <si>
    <t xml:space="preserve">10 3 </t>
  </si>
  <si>
    <t>10 3 01</t>
  </si>
  <si>
    <t>10 3 02</t>
  </si>
  <si>
    <t>10 3 02 29910</t>
  </si>
  <si>
    <t>10 3 04</t>
  </si>
  <si>
    <t>10 3 04 00590</t>
  </si>
  <si>
    <t>Государственная программа Белгородской области "Совершенствование и развитие транспортной системы и дорожной сети Белгородской области на 2014-2020 годы"</t>
  </si>
  <si>
    <t>Подпрограмма "Совершенствование и развитие дорожной сети"</t>
  </si>
  <si>
    <t>Основное мероприятие "Содержание и ремонт автомобильных дорог общего пользования регионального значения"</t>
  </si>
  <si>
    <t>Содержание и ремонт автомобильных дорог общего пользования регионального значения (Иные бюджетные ассигнования)</t>
  </si>
  <si>
    <t>Основное мероприятие "Капитальный ремонт автомобильных дорог общего пользования регионального значения"</t>
  </si>
  <si>
    <t>Основное мероприятие "Строительство (реконструкция) автомобильных дорог общего пользования"</t>
  </si>
  <si>
    <t>Строительство (реконструкция) автомобильных дорог общего пользования "Капитальные вложения в объекты государственной (муниципальной) собственности"</t>
  </si>
  <si>
    <t>Строительство (реконструкция) автомобильных дорог общего пользования (Иные бюджетные ассигнования)</t>
  </si>
  <si>
    <t>Основное мероприятие "Строительство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t>
  </si>
  <si>
    <t>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 (Капитальные вложения в объекты государственной (муниципальной) собственности)</t>
  </si>
  <si>
    <t>Субсидии на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(Межбюджетные трансферты)</t>
  </si>
  <si>
    <t>Подпрограмма «Обеспечение реализации государственной программы»</t>
  </si>
  <si>
    <t>Основное мероприятие "Обеспечение функций органов власти Белгородской области, в том числе территориальных органов"</t>
  </si>
  <si>
    <t>Обеспечение функций органов власти Белгородской области, в том числе территориальных органов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</si>
  <si>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органов власти Белгородской области, в том числе территориальных органов (Иные бюджетные ассигнования)</t>
  </si>
  <si>
    <t>Основное мероприятие "Мероприятия в части уплаты налога на имущество организаций в отношении автомобильных дорог общего пользования и сооружений, являющихся их неотъемлемой частью"</t>
  </si>
  <si>
    <t>Мероприятия в части уплаты налога на имущество организаций в отношении автомобильных дорог общего пользования и сооружений, являющихся их  неотъемлемой частью (Иные бюджетные ассигнования)</t>
  </si>
  <si>
    <t>Основное мероприятие "Обеспечение деятельности (оказание услуг) государственных учреждений (организаций)"</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</si>
  <si>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</si>
  <si>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(Иные бюджетные ассигнования)</t>
  </si>
  <si>
    <t>99 9</t>
  </si>
  <si>
    <t>Реализация функций органов власти Белгородской области</t>
  </si>
  <si>
    <t>Иные непрограммные мероприятия</t>
  </si>
  <si>
    <t>Субсидии на возмещение расходов по иным непрограммным мероприятиям (Иные бюджетные ассигнования)</t>
  </si>
  <si>
    <t>12 3</t>
  </si>
  <si>
    <t>12 3 01</t>
  </si>
  <si>
    <t>12 3 01 29990</t>
  </si>
  <si>
    <t>Государственная программа Белгородской области "Развитие водного и лесного хозяйства Белгородской области, охрана окружающей среды на 2014-2020 годы"</t>
  </si>
  <si>
    <t>Подпрограмма "Охрана окружающей среды и рациональное природопользование"</t>
  </si>
  <si>
    <t>12 3 03 73760</t>
  </si>
  <si>
    <t xml:space="preserve">12 3 03 </t>
  </si>
  <si>
    <t xml:space="preserve">Основное мероприятие "Субсидии на разработку проектно-сметной документации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 </t>
  </si>
  <si>
    <t>Субсидии на разработку проектно-сметной документации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 (Межбюджетные трансферты )</t>
  </si>
  <si>
    <t xml:space="preserve">Подпрограмма "Профилактика безнадзорности и правонарушений несовершеннолетних" </t>
  </si>
  <si>
    <t>Основное мероприятие "Профилактика безнадзорности и правонарушений несовершеннолетних "</t>
  </si>
  <si>
    <t>01 6 01 29990</t>
  </si>
  <si>
    <t>Подпрограммы "Доступная среда"</t>
  </si>
  <si>
    <t>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t>
  </si>
  <si>
    <t>04 5 01 R0270</t>
  </si>
  <si>
    <t>Государственная программа Белгородской области "Содействие занятости населения Белгородской области на 2014-2020 годы"</t>
  </si>
  <si>
    <t xml:space="preserve">Подпрограмма "Содействие занятости населения и социальная поддержка безработных граждан" </t>
  </si>
  <si>
    <t>13 1 01 20910</t>
  </si>
  <si>
    <t>Реализация мероприятий активной политики занятости населения   (Социальное обеспечение и иные выплаты населению)</t>
  </si>
  <si>
    <t>Реализация мероприятий активной политики занятости населения (Иные бюджетные ассигнования)</t>
  </si>
  <si>
    <t>Основное мероприятие "Мероприятия, направленные на повышение уровня занятости женщин, воспитывающих малолетних детей, детей-инвалидов, многодетных женщин"</t>
  </si>
  <si>
    <t>13 1 02 20920</t>
  </si>
  <si>
    <t>Реализация мероприятий, направленных на повышение уровня занятости женщин, воспитывающих малолетних детей, детей-инвалидов, многодетных женщин  (Иные бюджетные ассигнования)</t>
  </si>
  <si>
    <t>Основное мероприятие "Дополнительные мероприятия в сфере занятости населения"</t>
  </si>
  <si>
    <t xml:space="preserve">Реализация дополнительных мероприятий в сфере занятости населения  за счет средств бюджета субъекта Российской Федерации  (Иные бюджетные ассигнования) </t>
  </si>
  <si>
    <t>13 1 03 R0830</t>
  </si>
  <si>
    <t>13 1 05 00590</t>
  </si>
  <si>
    <t xml:space="preserve">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 </t>
  </si>
  <si>
    <t>Обеспечение деятельности (оказание услуг) государственных учреждений (организаций)  (Иные бюджетные ассигнования)</t>
  </si>
  <si>
    <t>Подпрограмма "Улучшение условий и охраны труда в Белгородской области"</t>
  </si>
  <si>
    <t>Основное мероприятие "Мероприятие, направленное на улучшение условий и охраны труда работодателями области"</t>
  </si>
  <si>
    <t>13 2 01 00590</t>
  </si>
  <si>
    <t xml:space="preserve">Реализация мероприятия, направленного на улучшение и охраны труда работодателями области (Предоставление субсидий бюджетным, автономным учреждениям и иным некоммерческим организациям) </t>
  </si>
  <si>
    <t>13 2 01 29990</t>
  </si>
  <si>
    <t xml:space="preserve">01 </t>
  </si>
  <si>
    <t xml:space="preserve">01 6 </t>
  </si>
  <si>
    <t xml:space="preserve">01 6 01 </t>
  </si>
  <si>
    <t xml:space="preserve">04 1 </t>
  </si>
  <si>
    <t>04 5 01</t>
  </si>
  <si>
    <t xml:space="preserve">13 1 </t>
  </si>
  <si>
    <t xml:space="preserve">13 1 01 </t>
  </si>
  <si>
    <t xml:space="preserve">13 1 02 </t>
  </si>
  <si>
    <t xml:space="preserve">13 1 03 </t>
  </si>
  <si>
    <t xml:space="preserve">13 1 05 </t>
  </si>
  <si>
    <t xml:space="preserve">13 2 </t>
  </si>
  <si>
    <t xml:space="preserve">13 2 01 </t>
  </si>
  <si>
    <t>13 1</t>
  </si>
  <si>
    <t>13 1 04</t>
  </si>
  <si>
    <t xml:space="preserve">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(Социальное обеспечение и иные выплаты населению)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</si>
  <si>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(Межбюджетные трансферты)</t>
  </si>
  <si>
    <t>Основное мероприятие "Социальные выплаты безработным гражданам"</t>
  </si>
  <si>
    <t>Субсидии на капитальный ремонт и ремонт автомобильных дорог общего пользования населенных пунктов (Межбюджетные трансферты)</t>
  </si>
  <si>
    <t>Основное мероприятие "Субсидии на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капитальный ремонт и ремонт автомобильных дорог общего пользования населенных пунктов, капитальный ремонт и ремонт дворовых территорий многоквартирных домов, проездов к дворовым территориям многоквартирных домов населенных пунктов"</t>
  </si>
  <si>
    <t xml:space="preserve">Государственная программа Белгородской области "Развитие сельского хозяйства и рыбоводства в Белгородской области на 2014 - 2020 годы"       </t>
  </si>
  <si>
    <t xml:space="preserve">Подпрограмма "Развитие подотрасли растениеводства, переработки и реализации продукции растениеводства" </t>
  </si>
  <si>
    <t>11 1</t>
  </si>
  <si>
    <t>Основное мероприятие "Развитие садоводства, поддержка закладки и ухода за многолетними насаждениями и виноградниками"</t>
  </si>
  <si>
    <t>11 1 01</t>
  </si>
  <si>
    <t>11 1 01 50330</t>
  </si>
  <si>
    <t>11 1 01 50340</t>
  </si>
  <si>
    <t>11 1 01 R0330</t>
  </si>
  <si>
    <t>11 1 01 R0340</t>
  </si>
  <si>
    <t>Основное мероприятие "Поддержка экономически значимых региональных программ в области растениеводства"</t>
  </si>
  <si>
    <t>11 1 02</t>
  </si>
  <si>
    <t>11 1 02 50350</t>
  </si>
  <si>
    <t>11 1 02 R0350</t>
  </si>
  <si>
    <t>Основное мероприятие "Государственная поддержка кредитования подотрасли растениеводства, переработки ее продукции, развития инфраструктуры и логистического обеспечения рынков продукции растениеводства"</t>
  </si>
  <si>
    <t>11 1 03</t>
  </si>
  <si>
    <t>11 1 03 50380</t>
  </si>
  <si>
    <t>11 1 03 50390</t>
  </si>
  <si>
    <t>11 1 03 R0380</t>
  </si>
  <si>
    <t>11 1 03 R0390</t>
  </si>
  <si>
    <t>Основное мероприятие "Управление рисками в подотраслях растениеводства"</t>
  </si>
  <si>
    <t>11 1 04</t>
  </si>
  <si>
    <t>11 1 04 50400</t>
  </si>
  <si>
    <t>11 1 04 R0400</t>
  </si>
  <si>
    <t>Основное мероприятие "Оказание несвязанной поддержки сельскохозяйственным товаропроизводителям в области растениеводства"</t>
  </si>
  <si>
    <t>11 1 05</t>
  </si>
  <si>
    <t>11 1 05 50410</t>
  </si>
  <si>
    <t>11 1 05 R0410</t>
  </si>
  <si>
    <t>Основное мероприятие "Поддержка почвенного плодородия, развитие мелиоративных лесонасаждений"</t>
  </si>
  <si>
    <t>11 1 06</t>
  </si>
  <si>
    <t>11 1 06 60090</t>
  </si>
  <si>
    <t>Основное мероприятие "Мероприятия по повышению экологической устойчивости растениеводства"</t>
  </si>
  <si>
    <t>11 1 07</t>
  </si>
  <si>
    <t>11 1 07 29990</t>
  </si>
  <si>
    <t>Основное мероприятие "Возмещение прямых понесенных затрат на создание и модернизацию объектов плодохранилищ"</t>
  </si>
  <si>
    <t>11 1 08</t>
  </si>
  <si>
    <t>11 1 08 60620</t>
  </si>
  <si>
    <t>11 2</t>
  </si>
  <si>
    <t>Основное мероприятие "Поддержка экономически значимых региональных программ  в области животноводства"</t>
  </si>
  <si>
    <t>11 2 01</t>
  </si>
  <si>
    <t>11 2 01 50460</t>
  </si>
  <si>
    <t>11 2 01 R0460</t>
  </si>
  <si>
    <t>Основное мероприятие "Государственная поддержка кредитования подотрасли животноводства, переработки ее продукции, развития инфраструктуры и логистического обеспечения рынков продукции животноводства"</t>
  </si>
  <si>
    <t xml:space="preserve">11 2 02 </t>
  </si>
  <si>
    <t>11 2 02 50470</t>
  </si>
  <si>
    <t>11 2 02 50480</t>
  </si>
  <si>
    <t>11 2 02 R0470</t>
  </si>
  <si>
    <t>11 2 02 R0480</t>
  </si>
  <si>
    <t>Основное мероприятие "Управление рисками в подотраслях животноводства"</t>
  </si>
  <si>
    <t>11 2 03</t>
  </si>
  <si>
    <t>11 2 03 50490</t>
  </si>
  <si>
    <t>11 2 03 R0490</t>
  </si>
  <si>
    <t>Основное мероприятие "Поддержка развития производства аквакультуры"</t>
  </si>
  <si>
    <t>11 2 04</t>
  </si>
  <si>
    <t>11 2 04 60470</t>
  </si>
  <si>
    <t>Основное мероприятие "Обеспечение проведения противоэпизоотических мероприятий в области"</t>
  </si>
  <si>
    <t>11 2 05</t>
  </si>
  <si>
    <t>11 2 05 29940</t>
  </si>
  <si>
    <t>11 2 06</t>
  </si>
  <si>
    <t>11 2 06 00590</t>
  </si>
  <si>
    <t>11 2 07</t>
  </si>
  <si>
    <t>11 2 07 29950</t>
  </si>
  <si>
    <t>Подпрограмма "Развитие мясного скотоводства"</t>
  </si>
  <si>
    <t>11 3</t>
  </si>
  <si>
    <t>Основное мероприятие "Государственная поддержка строительства и реконструкции объектов для мясного скотоводства"</t>
  </si>
  <si>
    <t>11 3 01</t>
  </si>
  <si>
    <t>11 3 01 50200</t>
  </si>
  <si>
    <t>11 3 01 R0520</t>
  </si>
  <si>
    <t>Подпрограмма "Поддержка малых форм хозяйствования"</t>
  </si>
  <si>
    <t>11 4</t>
  </si>
  <si>
    <t>Основное мероприятие "Поддержка начинающих фермеров"</t>
  </si>
  <si>
    <t>11 4 01</t>
  </si>
  <si>
    <t>11 4 01 50530</t>
  </si>
  <si>
    <t>11 4 01 R0530</t>
  </si>
  <si>
    <t>Основное мероприятие "Развитие семейных животноводческих ферм на базе крестьянских (фермерских) хозяйств"</t>
  </si>
  <si>
    <t>11 4 02</t>
  </si>
  <si>
    <t>11 4 02 50540</t>
  </si>
  <si>
    <t>11 4 02 R0540</t>
  </si>
  <si>
    <t>Основное мероприятие "Государственная поддержка кредитования малых форм хозяйствования"</t>
  </si>
  <si>
    <t>11 4 03</t>
  </si>
  <si>
    <t>Возмещение части процентной ставки по долгосрочным, среднесрочным и краткосрочным кредитам, взятым малыми формами хозяйствования (межбюджетные трансферты)</t>
  </si>
  <si>
    <t>11 4 03 50550</t>
  </si>
  <si>
    <t>11 4 03 R0550</t>
  </si>
  <si>
    <t>Основное мероприятие "Оформление земельных участков в собственность крестьянскими (фермерскими)хозяйствами"</t>
  </si>
  <si>
    <t>11 4 04</t>
  </si>
  <si>
    <t>11 4 04 50560</t>
  </si>
  <si>
    <t>11 4 04 R0560</t>
  </si>
  <si>
    <t>Основное мероприятие "Развитие сельскохозяйственной кооперации"</t>
  </si>
  <si>
    <t>11 4 05</t>
  </si>
  <si>
    <t>11 4 05 54380</t>
  </si>
  <si>
    <t>11 4 05 R4380</t>
  </si>
  <si>
    <t xml:space="preserve">Подпрограмма "Техническая и технологическая модернизация, инновационное развитие" </t>
  </si>
  <si>
    <t>11 5</t>
  </si>
  <si>
    <t>Основное мероприятие "Развитие системы единого государственного информационного обеспечения агропромышленного комплекса"</t>
  </si>
  <si>
    <t>11 5 01</t>
  </si>
  <si>
    <t>11 5 01 60290</t>
  </si>
  <si>
    <t>11 5 02</t>
  </si>
  <si>
    <t>11 5 02 00590</t>
  </si>
  <si>
    <t>Основное мероприятие "Поддержка сельскохозяйственной науки и подготовка кадров"</t>
  </si>
  <si>
    <t>11 5 03</t>
  </si>
  <si>
    <t xml:space="preserve">Подпрограмма "Обеспечение реализации государственной программы" </t>
  </si>
  <si>
    <t>11 6</t>
  </si>
  <si>
    <t>Основное мероприятие "Проведение Всероссийской сельскохозяйственной переписи в 2016 году"</t>
  </si>
  <si>
    <t>11 6 03</t>
  </si>
  <si>
    <t>11 6 03 53910</t>
  </si>
  <si>
    <t xml:space="preserve">Подпрограмма "Устойчивое развитие сельских территорий" </t>
  </si>
  <si>
    <t>11 7</t>
  </si>
  <si>
    <t>Основное мероприятие "Поощрение и популяризация достижений в сфере развития сельских территорий, проведение ежегодного конкурса "Ветеранское подворье"</t>
  </si>
  <si>
    <t>11 7 02</t>
  </si>
  <si>
    <t>Подпрограмма "Развитие мелиорации земель сельскохозяйственного назначения"</t>
  </si>
  <si>
    <t>11 8</t>
  </si>
  <si>
    <t>Основное мероприятие "Реализация мероприятий федеральной целевой программы "Развитие мелиорации земель сельскохозяйственного назначения России на 2014-2020 годы"</t>
  </si>
  <si>
    <t>11 8 01</t>
  </si>
  <si>
    <t>11 8 01 50760</t>
  </si>
  <si>
    <t>11 8 01 R0760</t>
  </si>
  <si>
    <t>Основное мероприятие "Субсидии на реализацию мероприятий по развитию мелиорации земель сельскохозяйственного назначения"</t>
  </si>
  <si>
    <t>11 8 02</t>
  </si>
  <si>
    <t>11 8 02 73710</t>
  </si>
  <si>
    <t>Основное мероприятие "Строительство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t>
  </si>
  <si>
    <t xml:space="preserve">11 8 03 </t>
  </si>
  <si>
    <t>11 8 03 40370</t>
  </si>
  <si>
    <t>Подпрограмма "Развитие овощеводства открытого и защищенного грунта и семенного картофелеводства"</t>
  </si>
  <si>
    <t>11 9</t>
  </si>
  <si>
    <t>Основное мероприятие "Развитие производства семенного картофеля и овощей открытого грунта"</t>
  </si>
  <si>
    <t>11 9 01</t>
  </si>
  <si>
    <t>11 9 01 54390</t>
  </si>
  <si>
    <t>11 9 01 54400</t>
  </si>
  <si>
    <t>11 9 01 R4390</t>
  </si>
  <si>
    <t>11 9 01 R4400</t>
  </si>
  <si>
    <t>Основное мероприятие "Развитие производства овощей защищенного грунта"</t>
  </si>
  <si>
    <t>11 9 02</t>
  </si>
  <si>
    <t>11 9 02 54410</t>
  </si>
  <si>
    <t>11 9 02 R4410</t>
  </si>
  <si>
    <t>Подпрограмма "Развитие молочного скотоводства"</t>
  </si>
  <si>
    <t>11 Б</t>
  </si>
  <si>
    <t>Основное мероприятие "Развитие молочного скотоводства"</t>
  </si>
  <si>
    <t>11 Б 01</t>
  </si>
  <si>
    <t>11 Б 01 54420</t>
  </si>
  <si>
    <t>11 Б 01 R0430</t>
  </si>
  <si>
    <t>11 Б 01 R4420</t>
  </si>
  <si>
    <t>Основное мероприятие "Государственная поддержка кредитования подотрасли молочного скотоводства"</t>
  </si>
  <si>
    <t>11 Б 02</t>
  </si>
  <si>
    <t>11 Б 02 54430</t>
  </si>
  <si>
    <t>11 Б 02 54440</t>
  </si>
  <si>
    <t>11 Б 02 R4430</t>
  </si>
  <si>
    <t>11 Б 02 R4440</t>
  </si>
  <si>
    <t>Основное мероприятие "Стимулирование развития молочного скотоводства"</t>
  </si>
  <si>
    <t>11 Б 03</t>
  </si>
  <si>
    <t>11 Б 03 60120</t>
  </si>
  <si>
    <t xml:space="preserve"> Подпрограмма "Поддержка племенного дела, селекции и семеноводства" </t>
  </si>
  <si>
    <t>11 Г</t>
  </si>
  <si>
    <t>Основное мероприятие "Развитие элитного семеноводства"</t>
  </si>
  <si>
    <t>11 Г 01</t>
  </si>
  <si>
    <t>11 Г 01 50310</t>
  </si>
  <si>
    <t>11 Г 01 R0310</t>
  </si>
  <si>
    <t>Основное мероприятие "Поддержка племенного животноводства"</t>
  </si>
  <si>
    <t>11 Г 02</t>
  </si>
  <si>
    <t>11 Г 02 50420</t>
  </si>
  <si>
    <t>11 Г 02 R0420</t>
  </si>
  <si>
    <t>Основное мероприятие "Государственная поддержка строительства объектов селекционно-генетических и селекционно-семеноводческих центров"</t>
  </si>
  <si>
    <t>11 Г 03</t>
  </si>
  <si>
    <t>11 Г 03 54470</t>
  </si>
  <si>
    <t>11 Г 03 R4470</t>
  </si>
  <si>
    <t>Основное мероприятие "Государственная поддержка кредитования развития селекционно-генетических и селекционно-семеноводческих центров в подотраслях животноводства и растениеводства"</t>
  </si>
  <si>
    <t>11 Г 04</t>
  </si>
  <si>
    <t>11 Г 06 54480</t>
  </si>
  <si>
    <t>11 Г 04 54490</t>
  </si>
  <si>
    <t>11 Г 06  R4480</t>
  </si>
  <si>
    <t>11 Г 04 R4490</t>
  </si>
  <si>
    <t>Основное мероприятие "Развитие племенной базы молочного скотоводства"</t>
  </si>
  <si>
    <t>11 Г 05</t>
  </si>
  <si>
    <t>11 Г 05 29999</t>
  </si>
  <si>
    <t>11 Г 05 54460</t>
  </si>
  <si>
    <t>11 Г 05 R4460</t>
  </si>
  <si>
    <t>Основное мероприятие "Развитие племенной базы мясного скотоводства"</t>
  </si>
  <si>
    <t>11 Г 06</t>
  </si>
  <si>
    <t>11 Г 06 50500</t>
  </si>
  <si>
    <t>11 Г 06 R0500</t>
  </si>
  <si>
    <t xml:space="preserve">Подпрограмма «Любительское рыболовство и охрана водных биоресурсов»  </t>
  </si>
  <si>
    <t>12 5</t>
  </si>
  <si>
    <t>Основное мероприятие "Организация, регулирование и охрана водных биологических ресурсов на территории Белгородской области"</t>
  </si>
  <si>
    <t>12 5 01</t>
  </si>
  <si>
    <t>12 5 01 59100</t>
  </si>
  <si>
    <t>Основное мероприятие "Поддержка любительского рыболовства и охрана водных биоресурсов на территории Белгородской области"</t>
  </si>
  <si>
    <t>12 5 02</t>
  </si>
  <si>
    <t>12 5 02 29990</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</si>
  <si>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t>
  </si>
  <si>
    <t>11 7 01</t>
  </si>
  <si>
    <t>Реализация мероприятий федеральной целевой программы "Устойчивое развитие сельских территорий на 2014 - 2017 годы и на период до 2020 года" (Межбюджетные трансферты)</t>
  </si>
  <si>
    <t>11 7 01 50180</t>
  </si>
  <si>
    <t>Реализация мероприятий федеральной целевой программы "Устойчивое развитие сельских территорий на 2014 - 2017 годы и на период до 2020 года"  за счет средств бюджета субъекта Российской Федерации (Межбюджетные трансферты)</t>
  </si>
  <si>
    <t>11 7 01 R0180</t>
  </si>
  <si>
    <t>12 4</t>
  </si>
  <si>
    <t>Основное мероприятие "Охрана и использование объектов животного мира на территории Белгородской области (за исключением охотничьих ресурсов и водных биологических ресурсов) "</t>
  </si>
  <si>
    <t>12 4 05</t>
  </si>
  <si>
    <t>12 4 05 59200</t>
  </si>
  <si>
    <t>Реализация мероприятий федеральной целевой программы "Устойчивое развитие сельских территорий на 2014 - 2017 годы и на период до 2020 года" (Капитальные вложения в объекты государственной (муниципальной) собственности)</t>
  </si>
  <si>
    <t xml:space="preserve">11 7 01 </t>
  </si>
  <si>
    <t xml:space="preserve">11 7 </t>
  </si>
  <si>
    <t>Государственная программа "Развитие кадровой политики Белгородской области на 2014-2020 годы"</t>
  </si>
  <si>
    <t>15</t>
  </si>
  <si>
    <t>Подпрограмма "Молодость Белгородчины"</t>
  </si>
  <si>
    <t>15 5</t>
  </si>
  <si>
    <t>15 5 01</t>
  </si>
  <si>
    <t>15 5 01 00590</t>
  </si>
  <si>
    <t>15 5 01 29990</t>
  </si>
  <si>
    <t>Мероприятия  (Предоставление субсидий бюджетным, автономным учреждениям и иным некоммерческим организациям)</t>
  </si>
  <si>
    <t>15 5 02</t>
  </si>
  <si>
    <t>15 5 02 21020</t>
  </si>
  <si>
    <t>15 5 02 29990</t>
  </si>
  <si>
    <r>
      <rPr>
        <sz val="12"/>
        <color indexed="8"/>
        <rFont val="Times New Roman"/>
        <family val="1"/>
      </rPr>
      <t>Основное мероприятие "Создание условий успешной социализации и эффективной самореализации молодежи"</t>
    </r>
  </si>
  <si>
    <r>
      <rPr>
        <sz val="12"/>
        <color indexed="8"/>
        <rFont val="Times New Roman"/>
        <family val="1"/>
      </rPr>
      <t>Основное мероприятие</t>
    </r>
    <r>
      <rPr>
        <sz val="12"/>
        <color indexed="8"/>
        <rFont val="Times New Roman"/>
        <family val="2"/>
      </rPr>
      <t xml:space="preserve"> "Патриотическое воспитание и допризывная подготовка молодежи"</t>
    </r>
  </si>
  <si>
    <t>Обеспечение деятельности (оказание услуг) подведомственных учреждений (организаций) (Предоставление субсидий бюджетным, автономным учреждениям и иным некоммерческим организациям)</t>
  </si>
  <si>
    <t>Поддержка некоммерческих организаций (Предоставление субсидий бюджетным, автономным учреждениям и иным некоммерческим организациям)</t>
  </si>
  <si>
    <t>Государственная программа Белгородской области  "Развитие экономического потенциала и формирование благоприятного предпринимательского климата в Белгородской области на 2014-2020 годы"</t>
  </si>
  <si>
    <t>Подпрограмма «Улучшение инвестиционного климата и стимулирование инновационной деятельности»</t>
  </si>
  <si>
    <t>08 1</t>
  </si>
  <si>
    <t>Основное мероприятие "Поддержка фундаментальных научных исследований"</t>
  </si>
  <si>
    <t>08 1 02</t>
  </si>
  <si>
    <t>Поддержка фундаментальных научных исследований (Иные бюджетные ассигнования)</t>
  </si>
  <si>
    <t>08 1 02 60340</t>
  </si>
  <si>
    <t>Государственная программа Белгородской области   "Обеспечение населения Белгородской области информацией о деятельности органов государственной власти и приоритетах региональной политики на 2014-2020 годы"</t>
  </si>
  <si>
    <t>Подпрограмма «Укрепление единства российской нации и этнокультурное развитие народов России»</t>
  </si>
  <si>
    <t>07 3</t>
  </si>
  <si>
    <t>Основное мероприятие «Мероприятия в рамках подпрограммы «Укрепление единства российской нации и этнокультурное развитие народов России»</t>
  </si>
  <si>
    <t>07 3 01</t>
  </si>
  <si>
    <t>07 3 01 R2360</t>
  </si>
  <si>
    <t>Основное мероприятие "Организация выставочной деятельности"</t>
  </si>
  <si>
    <t>08 1 01</t>
  </si>
  <si>
    <t>08 1 01 60330</t>
  </si>
  <si>
    <t>08 3</t>
  </si>
  <si>
    <t>08 3 01</t>
  </si>
  <si>
    <t>08 3 01 21020</t>
  </si>
  <si>
    <t xml:space="preserve">Основное мероприятие "Обеспечение деятельности (оказание услуг) государственных учреждений (организаций)" </t>
  </si>
  <si>
    <t>08 3 02</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</si>
  <si>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</si>
  <si>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08 3 02 00590</t>
  </si>
  <si>
    <t>Основное мероприятие "Государственная поддержка малого и среднего предпринимательства, включая крестьянские (фермерские) хозяйства"</t>
  </si>
  <si>
    <t>08 3 04</t>
  </si>
  <si>
    <t>Государственная поддержка малого и среднего предпринимательства, включая крестьянские (фермерские) хозяйства  (Предоставление субсидий бюджетным, автономным учреждениям и иным некоммерческим организациям)</t>
  </si>
  <si>
    <t>08 3 04 50640</t>
  </si>
  <si>
    <t>Государственная поддержка малого и среднего предпринимательства, включая крестьянские (фермерские) хозяйства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</si>
  <si>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08 3 04 R0640</t>
  </si>
  <si>
    <t>08 4</t>
  </si>
  <si>
    <t>Основное мероприятие "Создание и продвижение туристского продукта Белгородской области"</t>
  </si>
  <si>
    <t>08 4 01</t>
  </si>
  <si>
    <t>Создание и продвижение туристского продукта Белгородской области (Предоставление субсидий бюджетным, автономным учреждениям и иным некоммерческим организациям)</t>
  </si>
  <si>
    <t>08 4 01 60370</t>
  </si>
  <si>
    <t>08 4 02</t>
  </si>
  <si>
    <t>Реализация мероприятий по развитию внутреннего и въездного туризма (Предоставление субсидий бюджетным, автономным учреждениям и иным некоммерческим организациям)</t>
  </si>
  <si>
    <t>08 4 02 51100</t>
  </si>
  <si>
    <t>Реализация мероприятий по развитию внутреннего и въездного туризма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</si>
  <si>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08 4 02 R1100</t>
  </si>
  <si>
    <t>08 4 03</t>
  </si>
  <si>
    <t>Государственная поддержка малого и среднего предпринимательства, включая крестьянские (фермерские) хозяйства (Предоставление субсидий бюджетным, автономным учреждениям и иным некоммерческим организациям)</t>
  </si>
  <si>
    <t>08 4 03 50640</t>
  </si>
  <si>
    <t>08 4 03 R0640</t>
  </si>
  <si>
    <t>Государственная программа Белгородской области "Обеспечение доступным и комфортным жильем и коммунальными услугами жителей Белгородской области на 2014-2020 годы"</t>
  </si>
  <si>
    <t>Подпрограмма  "Стимулирование развития жилищного строительства"</t>
  </si>
  <si>
    <t>09 1</t>
  </si>
  <si>
    <t>Основное мероприятие "Обеспечение мероприятий по переселению граждан из аварийного жилищного фонда"</t>
  </si>
  <si>
    <t>09 1 14</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</si>
  <si>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 (Межбюджетные трансферты)</t>
  </si>
  <si>
    <t>09 1 14 09502</t>
  </si>
  <si>
    <t>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 (Бюджетные инвестиции)</t>
  </si>
  <si>
    <t>Обеспечение мероприятий по  переселению граждан из аварийного жилищного фонда за счет средств областного бюджета (Межбюджетные трансферты)</t>
  </si>
  <si>
    <t>09 1 14 09602</t>
  </si>
  <si>
    <t>Обеспечение мероприятий по  переселению граждан из аварийного жилищного фонда за счет средств областного бюджета (Бюджетные инвестиции)</t>
  </si>
  <si>
    <t>Реализация мероприятий в области  коммунального хозяйства в рамках непрограммного направления деятельности «Реализация функций органов власти Белгородской области» (Иные бюджетные ассигнования)</t>
  </si>
  <si>
    <t>99 9 00 60450</t>
  </si>
  <si>
    <t xml:space="preserve">99 9 </t>
  </si>
  <si>
    <t>Иные непрограммные расходы</t>
  </si>
  <si>
    <t xml:space="preserve">09 </t>
  </si>
  <si>
    <t>09 2</t>
  </si>
  <si>
    <t>Основное мероприятие "Субсидии  на организацию наружного освещения населенных пунктов Белгородской области"</t>
  </si>
  <si>
    <t>09 2 02</t>
  </si>
  <si>
    <t>Субсидии  на организацию наружного освещения населенных пунктов Белгородской области (Межбюджетные трансферты)</t>
  </si>
  <si>
    <t>09 2 02 71340</t>
  </si>
  <si>
    <t>09 2 03</t>
  </si>
  <si>
    <t>09 2 03 71350</t>
  </si>
  <si>
    <t xml:space="preserve">Основное мероприятие "Организация и проведение областных конкурсов по благоустройству муниципальных образований области" </t>
  </si>
  <si>
    <t>09 2 04</t>
  </si>
  <si>
    <t>Организация и проведение областных конкурсов по благоустройству муниципальных образований области  (Иные бюджетные ассигнования)</t>
  </si>
  <si>
    <t>09 2 04 60320</t>
  </si>
  <si>
    <t>Государственная программа Белгородской области  "Социальная поддержка граждан  Белгородской области на 2014-2020 годы"</t>
  </si>
  <si>
    <t xml:space="preserve">Подпрограмма "Развитие мер социальной поддержки отдельных категорий граждан" </t>
  </si>
  <si>
    <t>04 1 01</t>
  </si>
  <si>
    <t>Оплата жилищно-коммунальных услуг отдельным категориям граждан  (Межбюджетные трансферты)</t>
  </si>
  <si>
    <t>04 1 01 52500</t>
  </si>
  <si>
    <t>Субвенции на выплату ежемесячных денежных компенсаций расходов по оплате жилищно-коммунальных услуг ветеранам труда (Межбюджетные трансферты)</t>
  </si>
  <si>
    <t>04 1 01 72510</t>
  </si>
  <si>
    <t>Субвенции на выплату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 (Межбюджетные трансферты)</t>
  </si>
  <si>
    <t>04 1 01 72520</t>
  </si>
  <si>
    <t>Субвенции на выплату ежемесячных денежных компенсаций расходов по оплате жилищно-коммунальных услуг  многодетным семьям (Межбюджетные трансферты)</t>
  </si>
  <si>
    <t>04 1 01 72530</t>
  </si>
  <si>
    <t>Субвенции на выплату ежемесячных денежных компенсаций расходов по оплате жилищно-коммунальных услуг  иным категориям граждан (Межбюджетные трансферты)</t>
  </si>
  <si>
    <t>04 1 01 72540</t>
  </si>
  <si>
    <t>Субвенции  на предоставление гражданам  адресных субсидий на оплату  жилого помещения и коммунальных услуг (Межбюджетные трансферты)</t>
  </si>
  <si>
    <t>04 1 01 71510</t>
  </si>
  <si>
    <t xml:space="preserve">11 </t>
  </si>
  <si>
    <t xml:space="preserve">Подпрограмма "Социальная поддержка семьи и детей" </t>
  </si>
  <si>
    <t xml:space="preserve">04 3 </t>
  </si>
  <si>
    <t>04 3 02 71370</t>
  </si>
  <si>
    <t xml:space="preserve">Государственная программа Белгородской области "Развитие водного и лесного хозяйства Белгородской области, охрана окружающей среды на 2014-2020 годы" </t>
  </si>
  <si>
    <t xml:space="preserve">Подпрограмма "Развитие водохозяйственного комплекса" </t>
  </si>
  <si>
    <t>Основное мероприятие "Осуществление органами государственной власти субъекта Российской Федерации отдельных полномочий в области водных отношений"</t>
  </si>
  <si>
    <t>12 2</t>
  </si>
  <si>
    <t>12 2 01</t>
  </si>
  <si>
    <t>12 2 01 51280</t>
  </si>
  <si>
    <t>12 2 02</t>
  </si>
  <si>
    <t>12 2 02 R0160</t>
  </si>
  <si>
    <t xml:space="preserve">Подпрограмма "Развитие лесного хозяйства" </t>
  </si>
  <si>
    <t>Обеспечение функций  органов власти Белгородской области,  в том числе территориальных органов в рамках (Иные бюджетные ассигнования)</t>
  </si>
  <si>
    <t>Основное мероприятие "Осуществление органами государственной власти Российской Федерации отдельных полномочий в области лесных отношений"</t>
  </si>
  <si>
    <t>Осуществление отдельных полномочий в области лесных отношений (Предоставление субсидий бюджетным, автономным учреждениям и иным некоммерческим организациям)</t>
  </si>
  <si>
    <t>Основное мероприятие "Приобретение специализированной лесопожарной техники и оборудования"</t>
  </si>
  <si>
    <t xml:space="preserve">12 1 </t>
  </si>
  <si>
    <t>12 1 01</t>
  </si>
  <si>
    <t>12 1 02</t>
  </si>
  <si>
    <t>12 1 02 00590</t>
  </si>
  <si>
    <t>12 1 03 51290</t>
  </si>
  <si>
    <t>12 1 03</t>
  </si>
  <si>
    <t>12 1 04 51310</t>
  </si>
  <si>
    <t>12 1 04 R1310</t>
  </si>
  <si>
    <t>12 1 04</t>
  </si>
  <si>
    <t xml:space="preserve">10 2 </t>
  </si>
  <si>
    <t>10 2 01</t>
  </si>
  <si>
    <t>10 2 01 73810</t>
  </si>
  <si>
    <t>Подпрограмма «Совершенствование и развитие транспортной системы»</t>
  </si>
  <si>
    <t>Основное мероприятие "Субвенции  на организацию транспортного обслуживания населения в пригородном межмуниципальном сообщении "</t>
  </si>
  <si>
    <t>Субвенции  на организацию транспортного обслуживания населения в пригородном межмуниципальном сообщении (Межбюджетные отношения)</t>
  </si>
  <si>
    <t>Основное мероприятие "Субсидии организациям железнодорожного транспорта"</t>
  </si>
  <si>
    <t>Компенсация потерь в доходах организациям железнодорожного транспорта, осуществляющим перевозки по льготным тарифам на проезд учащихся и воспитанников общеобразовательных организаций, студентов очной формы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 Белгородской области (Иные бюджетные ассигнования)</t>
  </si>
  <si>
    <t>Основное мероприятие "Государственная поддержка региональных авиаперевозок воздушным транспортом"</t>
  </si>
  <si>
    <t>Государственная поддержка региональных авиаперевозок воздушным транспортом (Иные бюджетные ассигнования)</t>
  </si>
  <si>
    <t>10 2 02</t>
  </si>
  <si>
    <t>10 2 02 60420</t>
  </si>
  <si>
    <t>10 2 02 60430</t>
  </si>
  <si>
    <t>10 2 03</t>
  </si>
  <si>
    <t>10 2 03 60440</t>
  </si>
  <si>
    <t xml:space="preserve">10 3 03 </t>
  </si>
  <si>
    <t xml:space="preserve">Подпрограмма «Обеспечение реализации государственной программы» </t>
  </si>
  <si>
    <t>10 3 03 00590</t>
  </si>
  <si>
    <t>Реализация мероприятий по землеустройству и землепользованию (Иные бюджетные ассигнования)</t>
  </si>
  <si>
    <t>99 9 00 60460</t>
  </si>
  <si>
    <t>04 1 02</t>
  </si>
  <si>
    <t>Дополнительные социальные гарантии молодому поколению Белгородской области (Предоставление субсидий бюджетным, автономным учреждениям и иным некоммерческим организациям)</t>
  </si>
  <si>
    <t xml:space="preserve">Субвенция на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(Межбюджетные трансферты)  </t>
  </si>
  <si>
    <t>04 1 02 22980</t>
  </si>
  <si>
    <t>04 1 02 73820</t>
  </si>
  <si>
    <t>04 2</t>
  </si>
  <si>
    <t>04 2 03</t>
  </si>
  <si>
    <t>04 2 03 00590</t>
  </si>
  <si>
    <t xml:space="preserve">Основное мероприятие "Оказание социальных услуг населению организациями социального обслуживания" </t>
  </si>
  <si>
    <t>99 9 00 60510</t>
  </si>
  <si>
    <t xml:space="preserve">Государственная программа  Белгородской области "Обеспечение доступным и комфортным жильем и коммунальными услугами жителей Белгородской области на 2014-2020 годы" </t>
  </si>
  <si>
    <t>09 3</t>
  </si>
  <si>
    <t>Основное мероприятие «Обеспечение деятельности (оказание услуг) государственных учреждений (организаций)»</t>
  </si>
  <si>
    <t>09 3 03</t>
  </si>
  <si>
    <t>Обеспечение деятельности (оказание услуг) государственных учреждений (организаций) в рамках (Предоставление субсидий бюджетным, автономным учреждениям и иным некоммерческим организациям)</t>
  </si>
  <si>
    <t>09 3 03 00590</t>
  </si>
  <si>
    <t>Подпрограмма "Стимулирование развития жилищного строительства"</t>
  </si>
  <si>
    <t>Основное мероприятие «Инженерное обустройство микрорайонов массовой застройки индивидуального жилищного строительства»</t>
  </si>
  <si>
    <t>09 1 09</t>
  </si>
  <si>
    <t>Инженерное обустройство микрорайонов массовой застройки индивидуального жилищного строительства в Белгородской области, в том числе земельных участков, выданных многодетным семьям (Капитальные вложения в объекты государственной (муниципальной) собственности)</t>
  </si>
  <si>
    <t>09 1 09 43780</t>
  </si>
  <si>
    <t>Подпрограмма "Создание условий для обеспечения населения качественными услугами жилищно-коммунального хозяйства"</t>
  </si>
  <si>
    <t>Основное мероприятие «Реализация мероприятий по обеспечению населения чистой питьевой водой»</t>
  </si>
  <si>
    <t>09 2 05</t>
  </si>
  <si>
    <t>Субсидии на реализацию мероприятий по обеспечению населения чистой питьевой водой (Межбюджетные трансферты)</t>
  </si>
  <si>
    <t>09 2 05 71090</t>
  </si>
  <si>
    <t xml:space="preserve">Государственная программа Белгородской области «Развитие сельского хозяйства и рыбоводства в Белгородской области на 2014-2020 годы» </t>
  </si>
  <si>
    <t xml:space="preserve">Подпрограмма "Развитие дошкольного образования"  </t>
  </si>
  <si>
    <t>02 1</t>
  </si>
  <si>
    <t>Основное мероприятие "Развитие инфраструктуры системы дошкольного образования"</t>
  </si>
  <si>
    <t>02 1 04</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</si>
  <si>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</si>
  <si>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02 1 04 40370</t>
  </si>
  <si>
    <t>Субсидии на софинансирование капитальных вложений (строительства, реконструкции) в объекты муниципальной собственности  (Межбюджетные трансферты)</t>
  </si>
  <si>
    <t>02 1 04 71120</t>
  </si>
  <si>
    <t xml:space="preserve">Подпрограмма "Развитие общего образования"  </t>
  </si>
  <si>
    <t>02 2</t>
  </si>
  <si>
    <t>Основное мероприятие "Развитие инфраструктуры системы общего образования"</t>
  </si>
  <si>
    <t>02 2 06</t>
  </si>
  <si>
    <t>02 2 06 40370</t>
  </si>
  <si>
    <t xml:space="preserve">Субсидии на софинансирование капитальных вложений (строительства, реконструкции) в объекты муниципальной собственности (Межбюджетные трансферты) </t>
  </si>
  <si>
    <t>02 2 06 71120</t>
  </si>
  <si>
    <t xml:space="preserve">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t>
  </si>
  <si>
    <t>03 3</t>
  </si>
  <si>
    <t>Основное мероприятие "Развитие инфраструктуры системы здравоохранения"</t>
  </si>
  <si>
    <t>03 3 08</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</si>
  <si>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</si>
  <si>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03 3 08 22110</t>
  </si>
  <si>
    <t xml:space="preserve">Подпрограмма "Охрана здоровья матери и ребенка"  </t>
  </si>
  <si>
    <t>03 5</t>
  </si>
  <si>
    <t>Основное мероприятие "Реализация мероприятий модернизации здравоохранения Белгородской области в части укрепления материально-технической базы медицинских учреждений (проектирование, строительство и ввод в эксплуатацию перинатальных центров)"</t>
  </si>
  <si>
    <t>03 5 05</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</si>
  <si>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 за счет средств бюджета субъекта Российской Федерации (Капитальные вложения в объекты государственной (муниципальной) собственности)</t>
  </si>
  <si>
    <t>03 5 05 R2300</t>
  </si>
  <si>
    <t>Основное мероприятие «Обеспечение жильем ветеранов Великой Отечественной войны»</t>
  </si>
  <si>
    <t>09 1 04</t>
  </si>
  <si>
    <t>09 1 04 51340</t>
  </si>
  <si>
    <t>Осуществление полномочий по обеспечению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1941 - 1945 годов" (Межбюджетные трансферты)</t>
  </si>
  <si>
    <t>Основное мероприятие «Обеспечение жильем ветеранов, инвалидов и семей, имеющих детей-инвалидов»</t>
  </si>
  <si>
    <t>09 1 05</t>
  </si>
  <si>
    <t>09 1 05 51350</t>
  </si>
  <si>
    <t>Осуществление полномочий по обеспечению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(Межбюджетные трансферты)</t>
  </si>
  <si>
    <t>Основное мероприятие «Обеспечение жильем молодых семей»</t>
  </si>
  <si>
    <t>09 1 06</t>
  </si>
  <si>
    <t>09 1 06 50200</t>
  </si>
  <si>
    <t>Мероприятия подпрограммы «Обеспечение жильем молодых семей» федеральной целевой программы «Жилище» на 2015-2020 годы за счет средств бюджета субъекта Российской Федерации (Социальное обеспечение и иные выплаты населению)</t>
  </si>
  <si>
    <t>09 1 06 R0200</t>
  </si>
  <si>
    <t>Мероприятия подпрограммы «Обеспечение жильем молодых семей» федеральной целевой программы «Жилище» на 2015-2020 годы за счет средств бюджета субъекта Российской Федерации (Межбюджетные трансферты)</t>
  </si>
  <si>
    <t>Основное мероприятие «Обеспечение жильем граждан, уволенных с военной службы (службы), и приравненных к ним лиц»</t>
  </si>
  <si>
    <t>09 1 15</t>
  </si>
  <si>
    <t>Обеспечение жильем граждан, уволенных с военной службы (службы), и приравненных к ним лиц (Социальное обеспечение и иные выплаты населению)</t>
  </si>
  <si>
    <t>09 1 15 54850</t>
  </si>
  <si>
    <t>Основное мероприятие «Обеспечение жильем детей-сирот, детей, оставшихся без попечения родителей, и лиц из их числа»</t>
  </si>
  <si>
    <t>09 1 07</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</si>
  <si>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(Межбюджетные трансферты)</t>
  </si>
  <si>
    <t>09 1 07 50820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</si>
  <si>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бюджета субъекта Российской Федерации  (Межбюджетные трансферты)</t>
  </si>
  <si>
    <t>09 1 07 R0820</t>
  </si>
  <si>
    <t>Основное мероприятие "Укрепление материально-технической базы организаций социального обслуживания населения"</t>
  </si>
  <si>
    <t>04 2 02</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</si>
  <si>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</si>
  <si>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04 2 02 22110</t>
  </si>
  <si>
    <t>Государственная программа  Белгородской области "Развитие физической культуры и спорта Белгородской области на 2014-2020 годы"</t>
  </si>
  <si>
    <t xml:space="preserve">Подпрограмма  "Развитие физической культуры и массового спорта" </t>
  </si>
  <si>
    <t>06 1</t>
  </si>
  <si>
    <t>06 1 02</t>
  </si>
  <si>
    <t>Финансовое обеспечение мероприятий федеральной целевой программы "Развитие физической культуры и спорта в Российской Федерации на 2016 - 2020 годы" за счет средств бюджета субъекта Российской Федерации (Капитальные вложения в объекты государственной (муниципальной) собственности)</t>
  </si>
  <si>
    <t>Подпрограмма "Информирование населения Белгородской области о деятельности органов государственной власти в печатных и электронных средствах массовой информации"</t>
  </si>
  <si>
    <t>Основное мероприятие «Поддержка создания и распространения телерадиопрограмм и электронных средств массовых информаций»</t>
  </si>
  <si>
    <t>07 1</t>
  </si>
  <si>
    <t>07 1 01</t>
  </si>
  <si>
    <t>07 1 01 00590</t>
  </si>
  <si>
    <t>07 1 02</t>
  </si>
  <si>
    <t>07 1 02 21020</t>
  </si>
  <si>
    <t xml:space="preserve">Основное мероприятие «Поддержка печатных средств массовой информации» </t>
  </si>
  <si>
    <t>Процентные платежи по  государственному  долгу Белгородской области в   рамках непрограммного направления деятельности «Реализация функций органов власти Белгородской области» (Обслуживание  государственного (муниципального) долга)</t>
  </si>
  <si>
    <t>99 9 00 27880</t>
  </si>
  <si>
    <t>99 9 00 20370</t>
  </si>
  <si>
    <t xml:space="preserve">99 </t>
  </si>
  <si>
    <t>01 5</t>
  </si>
  <si>
    <t>01 5 01</t>
  </si>
  <si>
    <t>01 5 02</t>
  </si>
  <si>
    <t>01 5 02 29990</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</si>
  <si>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</si>
  <si>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 xml:space="preserve">Подпрограмма "Развитие мировой юстиции в Белгородской области" </t>
  </si>
  <si>
    <t>Основное мероприятие «Финансовое обеспечение деятельности аппаратов мировых судей области»</t>
  </si>
  <si>
    <t>Обеспечение функций  органов власти Белгородской области, в том числе территориальных органов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</si>
  <si>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органов власти Белгородской области, в том числе территориальных органов (Закупка товаров, работ, и услуг для государственных (муниципальных нужд)</t>
  </si>
  <si>
    <t>Обеспечение функций  органов власти Белгородской области, в том числе территориальных органов (Иные бюджетные ассигнования)</t>
  </si>
  <si>
    <t>Основное мероприятие «Реализация мероприятий в области деятельности аппаратов мировых судей области»</t>
  </si>
  <si>
    <t>Мероприятия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</si>
  <si>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t>
  </si>
  <si>
    <t>99 9 00 51200</t>
  </si>
  <si>
    <t>99 9 00 51180</t>
  </si>
  <si>
    <t>Осуществление первичного воинского учета на территориях, где отсутствуют военные комиссариаты  в рамках непрограммного направления деятельности «Реализация функций органов власти Белгородской области» (Межбюджетные трансферты)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</si>
  <si>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непрограммного направления деятельности «Реализация функций органов власти Белгородской области» (Межбюджетные трансферты)</t>
  </si>
  <si>
    <t>99 9 00 20330</t>
  </si>
  <si>
    <t>Государственная программа Белгородской области  «Обеспечение безопасности жизнедеятельности населения и территорий Белгородской области на 2014-2020 годы»</t>
  </si>
  <si>
    <t>Основное мероприятие «Субвенции на реализацию Соглашения между Министерством внутренних дел Российской Федерации и Правительством Белгородской области»</t>
  </si>
  <si>
    <t>Подпрограмма "Снижение рисков и смягчение последствий чрезвычайных ситуаций природного и техногенного характера, пожарная безопасность и защита населения"</t>
  </si>
  <si>
    <t>Основное мероприятие «Обеспечение технической готовности подразделений противопожарной и спасательной служб»</t>
  </si>
  <si>
    <t>Обеспечение деятельности (оказание услуг) государственных учреждений (организаций)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</si>
  <si>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«Обеспечение защиты и безопасности населения»</t>
  </si>
  <si>
    <t>Основное мероприятие «Мобилизационная подготовка населения области»</t>
  </si>
  <si>
    <t>Подпрограмма "Построение и развитие аппаратно-программного комплекса "Безопасный город"</t>
  </si>
  <si>
    <t>Основное мероприятие «Формирование комплексной многоуровневой системы обеспечения общественной безопасности»</t>
  </si>
  <si>
    <t xml:space="preserve">01 3 </t>
  </si>
  <si>
    <t>01 3 01</t>
  </si>
  <si>
    <t>01 3 01 00590</t>
  </si>
  <si>
    <t>01 3 02</t>
  </si>
  <si>
    <t>01 3 02 R0980</t>
  </si>
  <si>
    <t>01 3 03</t>
  </si>
  <si>
    <t>01 3 03 20340</t>
  </si>
  <si>
    <t xml:space="preserve">01 7 </t>
  </si>
  <si>
    <t>01 7 01</t>
  </si>
  <si>
    <t>01 7 01 20350</t>
  </si>
  <si>
    <t>99 9 00 20340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</si>
  <si>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вложение в объекты государственной (муниципальной) собственности)</t>
  </si>
  <si>
    <t>Основное мероприятие «Реализация мероприятий противопожарной службы области»</t>
  </si>
  <si>
    <t>01 3 01 21710</t>
  </si>
  <si>
    <t>01 3 01 22110</t>
  </si>
  <si>
    <t>01 3 01 40370</t>
  </si>
  <si>
    <t>01 3 04</t>
  </si>
  <si>
    <t>01 3 04 20850</t>
  </si>
  <si>
    <t>Подпрограмма "Государственная поддержка уголовно-исполнительной системы "</t>
  </si>
  <si>
    <t>Основное мероприятие «Реализация государственной поддержки уголовно-исполнительной системы»</t>
  </si>
  <si>
    <t>01 2</t>
  </si>
  <si>
    <t>01 2 01</t>
  </si>
  <si>
    <t>01 2 01 20880</t>
  </si>
  <si>
    <t>Основное мероприятие "Финансовое обеспечение структурных подразделений органов исполнительной власти и прочих учреждений (организаций) в сфере образования</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</si>
  <si>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</si>
  <si>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 xml:space="preserve">02 5 </t>
  </si>
  <si>
    <t>02 5 02</t>
  </si>
  <si>
    <t>02 5 02 00590</t>
  </si>
  <si>
    <t>04 1</t>
  </si>
  <si>
    <t>04 1 02 12610</t>
  </si>
  <si>
    <t xml:space="preserve">Государственная программа Белгородской области "Социальная поддержка граждан  Белгородской области на 2014-2020 годы" </t>
  </si>
  <si>
    <t>Подпрограмма "Развитие мер  социальной поддержки  отдельных категорий граждан"</t>
  </si>
  <si>
    <t>Основное мероприятие "Социальная поддержка отдельных категорий граждан"</t>
  </si>
  <si>
    <t>Выплата региональной доплаты к пенсии (Социальное обеспечение и иные выплаты населению)</t>
  </si>
  <si>
    <t>Подпрограмма "Модернизация и развитие социального обслуживания населения"</t>
  </si>
  <si>
    <t>Основное мероприятие "Оказание социальных услуг населению организациями социального обслуживания"</t>
  </si>
  <si>
    <t>Обеспечение деятельности (оказание услуг) государственных учреждений (организаций)   (Социальное обеспечение и иные выплаты населению)</t>
  </si>
  <si>
    <t>Субвенции для осуществления полномочий по обеспечению права граждан на социальное обслуживание  (Межбюджетные трансферты)</t>
  </si>
  <si>
    <t>04 2 01</t>
  </si>
  <si>
    <t>04 2 01 00590</t>
  </si>
  <si>
    <t>04 2 01 71590</t>
  </si>
  <si>
    <t>04 1 02 12110</t>
  </si>
  <si>
    <t>04 1 02 12120</t>
  </si>
  <si>
    <t>04 1 02 12140</t>
  </si>
  <si>
    <t>04 1 02 12410</t>
  </si>
  <si>
    <t>04 1 02 12420</t>
  </si>
  <si>
    <t>04 1 02 12430</t>
  </si>
  <si>
    <t>Единовременное денежное поощрение при награждении  почетным знаком "Материнская Слава"  (Социальное обеспечение и иные выплаты населению)</t>
  </si>
  <si>
    <t>Протезно-ортопедическая помощь гражданам, не имеющим группу инвалидности (Социальное обеспечение и иные выплаты населению)</t>
  </si>
  <si>
    <t>Иные мероприятия (Социальное обеспечение и иные выплаты населению)</t>
  </si>
  <si>
    <t>Оплата ежемесячных денежных выплат труженикам тыла (Социальное обеспечение и иные выплаты населению)</t>
  </si>
  <si>
    <t>Оплата ежемесячных денежных выплат  реабилитированным лицам (Социальное обеспечение и иные выплаты населению)</t>
  </si>
  <si>
    <t>04 1 02 29990</t>
  </si>
  <si>
    <t>04 1 02 51370</t>
  </si>
  <si>
    <t>04 1 02 52200</t>
  </si>
  <si>
    <t>04 1 02 52400</t>
  </si>
  <si>
    <t>04 1 02 52800</t>
  </si>
  <si>
    <t>04 1 02 72310</t>
  </si>
  <si>
    <t>04 1 02 72360</t>
  </si>
  <si>
    <t>04 1 02 72370</t>
  </si>
  <si>
    <t>04 1 02 72380</t>
  </si>
  <si>
    <t>04 1 02 72410</t>
  </si>
  <si>
    <t>04 1 02 72420</t>
  </si>
  <si>
    <t>04 1 02 72430</t>
  </si>
  <si>
    <t>04 1 02 72440</t>
  </si>
  <si>
    <t>04 1 02 72450</t>
  </si>
  <si>
    <t>04 1 02 72620</t>
  </si>
  <si>
    <t>Мероприятия (Закупка товаров, работ и услуг для обеспечения государственных (муниципальных) нужд)</t>
  </si>
  <si>
    <t>Мероприятия  (Социальное обеспечение и иные выплаты населению)</t>
  </si>
  <si>
    <t>Субвенции на выплату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(Межбюджетные трансферты)</t>
  </si>
  <si>
    <t>Субвенции на  выплату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(Межбюджетные трансферты)</t>
  </si>
  <si>
    <t>Субвенции на оплату ежемесячных денежных выплат труженикам тыла (Межбюджетные трансферты)</t>
  </si>
  <si>
    <t>Субвенции на оплату ежемесячных денежных выплат  реабилитированным лицам (Межбюджетные трансферты)</t>
  </si>
  <si>
    <t>Субвенции на оплату ежемесячных денежных выплат лицам, признанным пострадавшими от политических репрессий (Межбюджетные трансферты)</t>
  </si>
  <si>
    <t>Субвенции на оплату ежемесячных денежных выплат  лицам, родившимся в период с 22 июня 1923 года по 3 сентября 1945 года (Дети войны) (Межбюджетные трансферты)</t>
  </si>
  <si>
    <t>Субвенции на предоставление материальной и иной помощи для погребения (Межбюджетные трансферты)</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</si>
  <si>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(Межбюджетные трансферты)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</si>
  <si>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(Межбюджетные трансферты)</t>
  </si>
  <si>
    <t>04 1 03</t>
  </si>
  <si>
    <t>04 1 03 71980</t>
  </si>
  <si>
    <t>04 1 03 71990</t>
  </si>
  <si>
    <t>04 1 03 72 090</t>
  </si>
  <si>
    <t>04 1 03 72 350</t>
  </si>
  <si>
    <t>Субвенции на социальную поддержку Героев Социалистического Труда и полных кавалеров ордена Трудовой Славы (Межбюджетные трансферты)</t>
  </si>
  <si>
    <t xml:space="preserve">Субвенции на социальную поддержку Героев Советского Союза, Героев Российской Федерации и полных кавалеров ордена Славы (Межбюджетные трансферты) </t>
  </si>
  <si>
    <t>Субвенции на выплату пособия  лицам, которым присвоено звание  "Почетный гражданин Белгородской области" (Межбюджетные трансферты)</t>
  </si>
  <si>
    <t>Основное мероприятие "Социальная поддержка граждан, имеющих особые заслуги перед Российской Федерацией и Белгородской областью"</t>
  </si>
  <si>
    <t>04 3 01</t>
  </si>
  <si>
    <t>04 3 01 53830</t>
  </si>
  <si>
    <t>04 3 01 53840</t>
  </si>
  <si>
    <t>04 3 01 53850</t>
  </si>
  <si>
    <t>04 3 01 72850</t>
  </si>
  <si>
    <t>04 3 01 72880</t>
  </si>
  <si>
    <t>Основное мероприятие "Предоставление мер социальной поддержки семьям и детям"</t>
  </si>
  <si>
    <t xml:space="preserve">Субвенции на осуществление полномочий субъекта Российской Федерации на осуществление мер соцзащиты многодетных семей (Межбюджетные трансферты)  </t>
  </si>
  <si>
    <t>Подпрограмма "Доступная среда"</t>
  </si>
  <si>
    <t>04 5</t>
  </si>
  <si>
    <t>04 3</t>
  </si>
  <si>
    <t>04 3 01 R0840</t>
  </si>
  <si>
    <t>04 3 01 52700</t>
  </si>
  <si>
    <t>04 3 01 73000</t>
  </si>
  <si>
    <t>04 3 01 74000</t>
  </si>
  <si>
    <t>04 3 02</t>
  </si>
  <si>
    <t>04 3 02 52600</t>
  </si>
  <si>
    <t>04 3 02 72860</t>
  </si>
  <si>
    <t>04 3 02 72870</t>
  </si>
  <si>
    <t>04 3 04</t>
  </si>
  <si>
    <t>04 3 04 59400</t>
  </si>
  <si>
    <t>Субвенции на осуществление дополнительных мер  социальной защиты семей, родивших третьего и последующих детей по предоставлению материнского (семейного) капитала (Межбюджетные трансферты)</t>
  </si>
  <si>
    <t>Основное мероприятие "Предоставление мер социальной поддержки детям-сиротам и детям, оставшимся без попечения родителей"</t>
  </si>
  <si>
    <t>Субвенция на осуществление полномочий субъекта Российской Федерации на осуществление мер по социальной защите граждан, являющихся усыновителями (Межбюджетные трансферты)</t>
  </si>
  <si>
    <t>Субвенции на содержание ребенка в семье опекуна и приемной семье, а также вознаграждение, причитающееся приемному родителю (Межбюджетные трансферты)</t>
  </si>
  <si>
    <t>Основное мероприятие "Профилактика безнадзорности и правонарушений несовершеннолетних"</t>
  </si>
  <si>
    <t>Подпрограмма "Социальная поддержка семьи и детей"</t>
  </si>
  <si>
    <t>Субвенции для осуществления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за счет средств бюджета субъекта Российской Федерации (Межбюджетные трансферты)</t>
  </si>
  <si>
    <t>Выплата единовременного пособия при всех формах устройства детей, лишенных родительского попечения, в семью (Межбюджетные трансферты)</t>
  </si>
  <si>
    <t>04 4</t>
  </si>
  <si>
    <t>04 4 01</t>
  </si>
  <si>
    <t>04 4 01 R0850</t>
  </si>
  <si>
    <t>Подпрограмма  "Повышение эффективности государственной поддержки социально ориентированных некоммерческих организаций"</t>
  </si>
  <si>
    <t>Основное мероприятие "Мероприятия по повышению эффективности"</t>
  </si>
  <si>
    <t>Субвенции на социальную поддержку вдов  Героев Социалистического Труда и полных кавалеров ордена Трудовой Славы (Межбюджетные трансферты)</t>
  </si>
  <si>
    <t xml:space="preserve">Подпрограмма  "Доступная среда " до 2020 года  </t>
  </si>
  <si>
    <t>04 5 01 29990</t>
  </si>
  <si>
    <t>Государственная программа Белгородской области "Развитие культуры и искусства Белгородской области на 2014-2020 годы"</t>
  </si>
  <si>
    <t xml:space="preserve">Подпрограмма «Развитие библиотечного дела» </t>
  </si>
  <si>
    <t>05 1</t>
  </si>
  <si>
    <t>05 1 01</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</si>
  <si>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</si>
  <si>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05 1 01 00590</t>
  </si>
  <si>
    <t>Основное мероприятие «Комплектование книжных фондов библиотек»</t>
  </si>
  <si>
    <t>05 1 02</t>
  </si>
  <si>
    <t>05 1 02 21440</t>
  </si>
  <si>
    <t>Комплектование книжных фондов библиотек  (Предоставление субсидий бюджетным, автономным учреждениям и иным некоммерческим организациям)</t>
  </si>
  <si>
    <t>Комплектование книжных фондов библиотек муниципальных образований и государственных библиотек городов Москвы и Санкт-Петербурга (Межбюджетные трансферты)</t>
  </si>
  <si>
    <t>05 1 02 51440</t>
  </si>
  <si>
    <t>Основное мероприятие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</si>
  <si>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05 1 03</t>
  </si>
  <si>
    <t>05 1 03 51460</t>
  </si>
  <si>
    <t>Основное мероприятие «Организация и проведение общественно значимых мероприятий, направленных на создание единого библиотечно-информационного и культурного пространства области»</t>
  </si>
  <si>
    <t>05 1 04</t>
  </si>
  <si>
    <t>05 1 04 29990</t>
  </si>
  <si>
    <t>Мероприятия (Предоставление субсидий бюджетным, автономным учреждениям и иным некоммерческим организациям)</t>
  </si>
  <si>
    <t>05 1 05</t>
  </si>
  <si>
    <t>05 1 05 R0140</t>
  </si>
  <si>
    <t>Подпрограмма «Развитие музейного дела»</t>
  </si>
  <si>
    <t>05 2</t>
  </si>
  <si>
    <t>05 2 01</t>
  </si>
  <si>
    <t>05 2 01 00590</t>
  </si>
  <si>
    <t>Основное мероприятие «Организация и проведение общественно значимых мероприятий, направленных на популяризацию музейного дела»</t>
  </si>
  <si>
    <t>05 2 02</t>
  </si>
  <si>
    <t>05 2 02 29990</t>
  </si>
  <si>
    <t>05 2 03</t>
  </si>
  <si>
    <t>05 2 03 R0140</t>
  </si>
  <si>
    <t>Подпрограмма «Развитие профессионального искусства»</t>
  </si>
  <si>
    <t>05 5</t>
  </si>
  <si>
    <t>05 5 01</t>
  </si>
  <si>
    <t>05 5 01 00590</t>
  </si>
  <si>
    <t>Основное мероприятие «Организация и проведение общественно значимых мероприятий и творческих проектов, направленных на популяризацию профессионального искусства»</t>
  </si>
  <si>
    <t>05 5 02</t>
  </si>
  <si>
    <t>05 5 02 29990</t>
  </si>
  <si>
    <t>05 5 03</t>
  </si>
  <si>
    <t>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 (Предоставление субсидий бюджетным, автономным учреждениям и иным некоммерческим организациям)</t>
  </si>
  <si>
    <t>05 5 03 23940</t>
  </si>
  <si>
    <t>Подпрограмма «Государственная политика в сфере культуры»</t>
  </si>
  <si>
    <t>05 6</t>
  </si>
  <si>
    <t>Основное мероприятие «Гранты»</t>
  </si>
  <si>
    <t>05 6 02</t>
  </si>
  <si>
    <t>Гранты (Социальное обеспечение и иные выплаты населению)</t>
  </si>
  <si>
    <t>05 6 02 20850</t>
  </si>
  <si>
    <t>Основное мероприятие «Премии и иные поощрения»</t>
  </si>
  <si>
    <t>05 6 03</t>
  </si>
  <si>
    <t>Премии и иные поощрения (Социальное обеспечение и иные выплаты населению)</t>
  </si>
  <si>
    <t>05 6 03 20860</t>
  </si>
  <si>
    <t>Подпрограмма "Укрепление единства российской нации и этнокультурное развитие народов России"</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</si>
  <si>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</si>
  <si>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Основное мероприятие "Патриотическое воспитание и допризывная подготовка молодежи"</t>
  </si>
  <si>
    <t>Подпрограмма «Культурно-досуговая деятельность и народное творчество»</t>
  </si>
  <si>
    <t>05 3</t>
  </si>
  <si>
    <t>05 3 01</t>
  </si>
  <si>
    <t>05 3 01 00590</t>
  </si>
  <si>
    <t>Основное мероприятие «Организация и проведение общественно значимых мероприятий и мероприятий, направленных на популяризацию традиционной культуры Белгородчины»</t>
  </si>
  <si>
    <t>05 3 02</t>
  </si>
  <si>
    <t>05 3 02 29990</t>
  </si>
  <si>
    <t>Основное мероприятие «Поддержка и развитие народных художественных ремесел»</t>
  </si>
  <si>
    <t>05 3 03</t>
  </si>
  <si>
    <t>Поддержка и развитие народных художественных ремесел (Предоставление субсидий бюджетным, автономным учреждениям и иным некоммерческим организациям)</t>
  </si>
  <si>
    <t>05 3 03 24620</t>
  </si>
  <si>
    <t>Подпрограмма «Государственная охрана, сохранение и популяризация объектов культурного наследия (памятников истории и культуры)»</t>
  </si>
  <si>
    <t>05 4</t>
  </si>
  <si>
    <t>Основное мероприятие «Государственная охрана объектов культурного наследия Белгородской области»</t>
  </si>
  <si>
    <t>05 4 02</t>
  </si>
  <si>
    <t>05 4 02 21240</t>
  </si>
  <si>
    <t>05 6 01</t>
  </si>
  <si>
    <t>05 6 01 00590</t>
  </si>
  <si>
    <t xml:space="preserve">Подпрограмма  "Доступная среда " </t>
  </si>
  <si>
    <t>Мероприятия   государственной программы  Российской Федерации "Доступная среда"  (Социальное обеспечение и иные выплаты населению)</t>
  </si>
  <si>
    <t>Субсидии на софинансирование капитальных вложений (строительства, реконструкции) в объекты муниципальной собственности (Межбюджетные трансферты)</t>
  </si>
  <si>
    <t>Мероприятия  по поддержке социально-ориентированных некоммерческих организаций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</si>
  <si>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 xml:space="preserve">Подпрограмма "Профилактика безнадзорности и правонарушений несовершеннолетних " </t>
  </si>
  <si>
    <t>01 6</t>
  </si>
  <si>
    <t>01 6 01</t>
  </si>
  <si>
    <t>Подпрограмма  "Доступная среда "</t>
  </si>
  <si>
    <t>Подпрограмма "Развитие физической культуры и массового спорта"</t>
  </si>
  <si>
    <t>06 1 01</t>
  </si>
  <si>
    <t>06 1 01 29990</t>
  </si>
  <si>
    <t>Субсидии на реализацию мероприятий по поэтапному внедрению Всероссийского физкультурно-спортивного комплекса "Готов к труду и обороне" (ГТО)  (Предоставление субсидий бюджетным, автономным учреждениям и иным некоммерческим организациям)</t>
  </si>
  <si>
    <t>06 1 01 51270</t>
  </si>
  <si>
    <t>Реализация мероприятий по поэтапному внедрению Всероссийского физкультурно-спортивного комплекса "Готов к труду и обороне" (ГТО)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</si>
  <si>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06 1 01 R1270</t>
  </si>
  <si>
    <t>Подпрограмма "Развитие системы подготовки спортивного резерва и спорта высших достижений"</t>
  </si>
  <si>
    <t>06 2</t>
  </si>
  <si>
    <t>Основное мероприятие "Создание эффективной системы физического воспитания, ориентированной на особенности развития детей и подростков"</t>
  </si>
  <si>
    <t>06 2 02</t>
  </si>
  <si>
    <t>06 2 02 00590</t>
  </si>
  <si>
    <t>Основное мероприятие "Обеспечение подготовки и участия спортивных сборных команд в международных, всероссийских и других спортивных соревнованиях, обеспечение организации и проведения комплексных спортивных мероприятий, чемпионатов и первенств по видам спорта"</t>
  </si>
  <si>
    <t>06 2 01</t>
  </si>
  <si>
    <t>06 2 01 29990</t>
  </si>
  <si>
    <t>Мероприятия по подготовке спортсменов к участию во Всероссийских и международных соревнованиях, спартакиадах, спортивно-массовых мероприятиях   (Предоставление субсидий бюджетным, автономным учреждениям и иным некоммерческим организациям)</t>
  </si>
  <si>
    <t>06 2 01 50810</t>
  </si>
  <si>
    <t>06 2 01 R0810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</si>
  <si>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(Межбюджетные трансферты)</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</si>
  <si>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(Предоставление субсидий бюджетным, автономным учреждениям и иным некоммерческим организациям)</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</si>
  <si>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ответственности владельцев транспортных средств" (Межбюджетные трансферты)</t>
  </si>
  <si>
    <t xml:space="preserve">Субвенции на выплату  ежемесячных пособий лицам, привлекавшимся органами местной власти к разминированию территорий и объектов в период 1943-1950 годов (Межбюджетные трансферты) </t>
  </si>
  <si>
    <t>Субвенции на выплату единовременной адресной материальной помощи женщинам, находящимся в трудной жизненной ситуации и сохранившим беременность (Межбюджетные трансферты)</t>
  </si>
  <si>
    <t>01 1</t>
  </si>
  <si>
    <t>Основное мероприятие "Реализация мероприятий по раннему выявлению потребителей наркотиков"</t>
  </si>
  <si>
    <t>01 1 02</t>
  </si>
  <si>
    <t>01 1 02 20320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</si>
  <si>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</si>
  <si>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Основное мероприятие "Высокотехнологичные виды медицинской помощи"</t>
  </si>
  <si>
    <t>03 3 01</t>
  </si>
  <si>
    <t>Высокотехнологичные виды медицинской помощи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</si>
  <si>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03 3 01 R4020</t>
  </si>
  <si>
    <t xml:space="preserve"> </t>
  </si>
  <si>
    <t>Основное мероприятие "Мероприятия, направленные на совершенствование медицинской помощи больным с онкологическими заболеваниями, психическими расстройствами и расстройствами поведения, дерматовенерологическими заболеваниями и сахарным диабетом"</t>
  </si>
  <si>
    <t>03 3 02</t>
  </si>
  <si>
    <t>03 3 02 20140</t>
  </si>
  <si>
    <t>03 3 03</t>
  </si>
  <si>
    <t>Мероприятия, направленные на обследование населения с целью выявления туберкулеза, лечения больных туберкулезом, профилактические мероприятия  (Закупка товаров, работ и услуг для обеспечения государственных (муниципальных) нужд)</t>
  </si>
  <si>
    <t>03 3 03 20180</t>
  </si>
  <si>
    <t>Финансовое обеспечение закупок антибактериальных и  противотуберкулёзных лекарственных препаратов (второго ряда), применяемых при лечении больных туберкулёзом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туберкулёза и мониторинга лечения больных туберкулёзом с множественной лекарственной устойчивостью возбудителя   (Закупка товаров, работ и услуг для обеспечения государственных (муниципальных) нужд)</t>
  </si>
  <si>
    <t>03 3 03 51740</t>
  </si>
  <si>
    <t>03 3 04</t>
  </si>
  <si>
    <t>Мероприятия по профилактике, выявлению, мониторингу лечения и лечению лиц, инфицированных вирусами иммунодефицита человека и гепатитов B и C (Закупка товаров, работ и услуг для обеспечения государственных (муниципальных) нужд)</t>
  </si>
  <si>
    <t>03 3 04 R7190</t>
  </si>
  <si>
    <t>Реализация отдельных мероприятий государственной программы "Развитие здравоохранения" (Предоставление субсидий бюджетным, автономным учреждениям и иным некоммерческим организациям)</t>
  </si>
  <si>
    <t>03 3 04 53820</t>
  </si>
  <si>
    <t>Подпрограмма "Охрана здоровья матери и ребенка"</t>
  </si>
  <si>
    <t>Основное мероприятие "Закупки оборудования (включая медицинское) и расходных материалов для неонатального и аудиологического скрининга"</t>
  </si>
  <si>
    <t xml:space="preserve">03 5 01 </t>
  </si>
  <si>
    <t>Закупки оборудования (включая медицинское) и расходных материалов для неонатального и аудиологического скрининга (Предоставление субсидий бюджетным, автономным учреждениям и иным некоммерческим организациям)</t>
  </si>
  <si>
    <t>03 5 01 20730</t>
  </si>
  <si>
    <t>Основное мероприятие "Мероприятия по пренатальной (дородовой) диагностике"</t>
  </si>
  <si>
    <t>03 5 02</t>
  </si>
  <si>
    <t>Мероприятия по пренатальной (дородовой) диагностике (Предоставление субсидий бюджетным, автономным учреждениям и иным некоммерческим организациям)</t>
  </si>
  <si>
    <t>03 5 02 20790</t>
  </si>
  <si>
    <t>Основное мероприятие "Закупки лекарственных препаратов и изделий медицинского назначения"</t>
  </si>
  <si>
    <t>03 5 03</t>
  </si>
  <si>
    <t>Закупки лекарственных препаратов и изделий медицинского назначения (Предоставление субсидий бюджетным, автономным учреждениям и иным некоммерческим организациям)</t>
  </si>
  <si>
    <t>03 5 03 20870</t>
  </si>
  <si>
    <t>03 5 04</t>
  </si>
  <si>
    <t>03 5 04 00590</t>
  </si>
  <si>
    <t>03 7</t>
  </si>
  <si>
    <t>03 7 01</t>
  </si>
  <si>
    <t>03 7 01 20870</t>
  </si>
  <si>
    <t>Подпрограмма "Кадровое обеспечение системы здравоохранения"</t>
  </si>
  <si>
    <t>03 8</t>
  </si>
  <si>
    <t>Основное мероприятие "Ежемесячная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t>
  </si>
  <si>
    <t>03 8 04</t>
  </si>
  <si>
    <t>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 (Социальное обеспечение и иные выплаты населению)</t>
  </si>
  <si>
    <t>03 8 04 19990</t>
  </si>
  <si>
    <t>Подпрограмма "Совершенствование системы территориального планирования"</t>
  </si>
  <si>
    <t>03 Г</t>
  </si>
  <si>
    <t>03 Г 01</t>
  </si>
  <si>
    <t>Обеспечение деятельности (оказание услуг) государственных учреждений (организаций)</t>
  </si>
  <si>
    <t>03Г 01 00590</t>
  </si>
  <si>
    <t>Обеспечение деятельности (оказание услуг) государственных учреждений (организаций) (Закупка товаров, работ и услуг для обеспечения государственных (муниципальных) нужд)</t>
  </si>
  <si>
    <t>Подпрограмма "Совершенствование системы лекарственного обеспечения, в том числе в амбулаторных условиях"</t>
  </si>
  <si>
    <t>03 9</t>
  </si>
  <si>
    <t>Основное мероприятие "Централизованная закупка лекарственных препаратов и изделий медицинского назначения"</t>
  </si>
  <si>
    <t>03 9 01</t>
  </si>
  <si>
    <t>Централизованная закупка лекарственных препаратов и изделий медицинского назначения  (Закупка товаров, работ и услуг для обеспечения государственных (муниципальных) нужд)</t>
  </si>
  <si>
    <t>03 9 01 20060</t>
  </si>
  <si>
    <t>Основное мероприятие "Закупки иммунопрепаратов для вакцинопрофилактики инфекций по эпидемическим показаниям (вакцинация против бешенства, пневмококковой инфекции, ветряной оспы, вирусного гепатита A)"</t>
  </si>
  <si>
    <t>03 9 02</t>
  </si>
  <si>
    <t>03 9 02 20160</t>
  </si>
  <si>
    <t xml:space="preserve">Основное мероприятие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t>
  </si>
  <si>
    <t>03 9 03</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</si>
  <si>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</si>
  <si>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03 9 03 51330</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</si>
  <si>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(Закупка товаров, работ и услуг для обеспечения государственных (муниципальных) нужд)</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</si>
  <si>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(Социальное обеспечение и иные выплаты населению)</t>
  </si>
  <si>
    <t>03 9 03 51610</t>
  </si>
  <si>
    <t>Основное мероприятие "Субвенции на финансовое обеспечение оказания отдельным категориям граждан социальной услуги по обеспечению необходимыми лекарственными препаратами, медицинскими изделиями, а также специализированными продуктами лечебного питания для детей-инвалидов"</t>
  </si>
  <si>
    <t>03 9 04</t>
  </si>
  <si>
    <t>03 9 04 54600</t>
  </si>
  <si>
    <t xml:space="preserve">03 Г </t>
  </si>
  <si>
    <t>03 Г 01 00590</t>
  </si>
  <si>
    <t>Скорая медицинская помощь</t>
  </si>
  <si>
    <t xml:space="preserve">03 Г 01 </t>
  </si>
  <si>
    <t xml:space="preserve">03 8 </t>
  </si>
  <si>
    <t>Основное мероприятие "Ежемесячная денежная выплата по оплате жилых помещений, отопления и освещения медицинским и фармацевтическим работникам областных государственных учреждений здравоохранения" (Социальное обеспечение и иные выплаты населению)</t>
  </si>
  <si>
    <t xml:space="preserve">03 </t>
  </si>
  <si>
    <t>Основное мероприятие "Денежные выплаты донорам за сдачу крови и ее компонентов"</t>
  </si>
  <si>
    <t>03 3 05</t>
  </si>
  <si>
    <t>Денежная выплата донорам за сдачу крови и ее компонентов (Социальное обеспечение и иные выплаты населению)</t>
  </si>
  <si>
    <t>03 3 05 14980</t>
  </si>
  <si>
    <t xml:space="preserve">Основное мероприятие "Мероприятия по развитию службы крови" </t>
  </si>
  <si>
    <t>03 3 06</t>
  </si>
  <si>
    <t>03 3 06  R0750</t>
  </si>
  <si>
    <t xml:space="preserve">Мероприятия по развитию службы крови </t>
  </si>
  <si>
    <t>03 3 06 50750</t>
  </si>
  <si>
    <t>Обеспечение деятельности (оказание услуг) государственных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</si>
  <si>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Мероприятия по развитию службы крови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</si>
  <si>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 xml:space="preserve">Реализация мероприятий по раннему выявлению потребителей наркотиков  (Предоставление субсидий бюджетным, автономным учреждениям и иным некоммерческим организациям) </t>
  </si>
  <si>
    <t>Подпрограмма "Профилактика заболеваний и формирование здорового образа жизни. Развитие первичной медико-санитарной помощи"</t>
  </si>
  <si>
    <t>03 1</t>
  </si>
  <si>
    <t xml:space="preserve">03 1 01 </t>
  </si>
  <si>
    <t>Мероприятия, направленные на формирование здорового образа жизни у населения Белгородской области, включая сокращение потребления алкоголя и табака (Закупка товаров, работ и услуг для обеспечения государственных (муниципальных) нужд)</t>
  </si>
  <si>
    <t>03 1 01 20150</t>
  </si>
  <si>
    <t>Основное мероприятие "Мероприятия по профилактике, выявлению, мониторингу лечения и лечению лиц, инфицированных вирусами иммунодефицита человека и гепатитов B и C"</t>
  </si>
  <si>
    <t>03 3  04</t>
  </si>
  <si>
    <t>Мероприятия по профилактике, выявлению, мониторингу лечения и лечению лиц, инфицированных вирусами иммунодефицита человека и гепатитов B и C (Предоставление субсидий бюджетным, автономным учреждениям и иным некоммерческим организациям)</t>
  </si>
  <si>
    <t>03 3 04 50720</t>
  </si>
  <si>
    <t>03 3 04 51790</t>
  </si>
  <si>
    <t>Основное мероприятие "Повышение квалификации и профессиональная подготовка и переподготовка кадров"</t>
  </si>
  <si>
    <t>03 8 01</t>
  </si>
  <si>
    <t>Повышение квалификации и профессиональная подготовка и переподготовка кадров (Закупка товаров, работ и услуг для обеспечения государственных (муниципальных) нужд)</t>
  </si>
  <si>
    <t>03 8 01 21010</t>
  </si>
  <si>
    <t>Основное мероприятие "Финансовое обеспечение единовременного денежного поощрения лучших врачей"</t>
  </si>
  <si>
    <t>03 8 02</t>
  </si>
  <si>
    <t>Финансовое обеспечение единовременного денежного поощрения лучших врачей (Иные бюджетные ассигнования)</t>
  </si>
  <si>
    <t>03 8 02 14960</t>
  </si>
  <si>
    <t>Основное мероприятие "Финансовое обеспечение единовременных компенсационных выплат медицинским работникам"</t>
  </si>
  <si>
    <t>03 8 03</t>
  </si>
  <si>
    <t>03 8 03 R1360</t>
  </si>
  <si>
    <t>03 8 03 51360</t>
  </si>
  <si>
    <t xml:space="preserve"> 03 Г 02</t>
  </si>
  <si>
    <t>Финансовое обеспечение обязательного медицинского страхования неработающего населения (Межбюджетные трансферты)</t>
  </si>
  <si>
    <t>03 Г 02 70930</t>
  </si>
  <si>
    <t>Основное мероприятие "Субвенции на осуществление отдельных государственных полномочий в сфере здравоохранения"</t>
  </si>
  <si>
    <t>03 Г 03</t>
  </si>
  <si>
    <t>Субвенции на осуществление отдельных государственных полномочий в сфере здравоохранения</t>
  </si>
  <si>
    <t>03 Г 03 71070</t>
  </si>
  <si>
    <t>03 Г 04</t>
  </si>
  <si>
    <t>03 Г 04 20880</t>
  </si>
  <si>
    <t>03 Д</t>
  </si>
  <si>
    <t>Основное мероприятие "Премии и иные поощрения"</t>
  </si>
  <si>
    <t>03 Д 03</t>
  </si>
  <si>
    <t>Премии и иные поощрения (Иные бюджетные ассигнования)</t>
  </si>
  <si>
    <t>03 Д 03 20860</t>
  </si>
  <si>
    <t>Основное мероприятие "Мероприятия"</t>
  </si>
  <si>
    <t>03 Д 04</t>
  </si>
  <si>
    <t>Мероприятия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</si>
  <si>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Д 04 29990</t>
  </si>
  <si>
    <t>Мероприятия (Иные бюджетные ассигнования)</t>
  </si>
  <si>
    <t>Мероприятия по профилактике, выявлению, мониторингу лечения и лечению лиц, инфицированных вирусами иммунодефицита человека и гепатитов B и C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</si>
  <si>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Финансовое обеспечение единовременных компенсационных выплат медицинским работникам за счет средств бюджета субъекта Российской Федерации  (Социальное обеспечение и иные выплаты населению)</t>
  </si>
  <si>
    <t>02 1 01</t>
  </si>
  <si>
    <t xml:space="preserve">Основное мероприятие "Реализация образовательных программ дошкольного образования" </t>
  </si>
  <si>
    <t>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(Межбюджетные трансферты)</t>
  </si>
  <si>
    <t>02 1 01 73020</t>
  </si>
  <si>
    <t>02 1 02</t>
  </si>
  <si>
    <t xml:space="preserve">Основное мероприятие "Государственная поддержка предоставления  дошкольного образования"  </t>
  </si>
  <si>
    <t>Субсидии  на поддержку альтернативных форм предоставления дошкольного образования (Межбюджетные трансферты)</t>
  </si>
  <si>
    <t>02 1 02 73010</t>
  </si>
  <si>
    <t xml:space="preserve">Основное мероприятие "Реализация программ общего образования" </t>
  </si>
  <si>
    <t>Обеспечение деятельности (оказание услуг) государственных учреждений (организаций)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</si>
  <si>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Белгородской области (Иные бюджетные ассигнования)</t>
  </si>
  <si>
    <t>Выплата денежного вознаграждения за выполнение функций классного руководителя педагогическим работникам государственных образовательных учреждений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</si>
  <si>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реализацию государственного стандарта общего образования (Межбюджетные трансферты)</t>
  </si>
  <si>
    <t>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(организаций) (Межбюджетные трансферты)</t>
  </si>
  <si>
    <t>Основное мероприятие "Социальная поддержка обучающихся"</t>
  </si>
  <si>
    <t>Пособия и компенсация детям-сиротам и детям, оставшимся без попечения родителей  (Социальное обеспечение и иные выплаты населению)</t>
  </si>
  <si>
    <t>Основное мероприятие "Содействие развитию  общего образования"</t>
  </si>
  <si>
    <t>Основное мероприятие "Поощрение лучших учителей"</t>
  </si>
  <si>
    <t>Основное мероприятие "Мероприятия по развитию общего образования, выявление и поддержка одаренных детей"</t>
  </si>
  <si>
    <t>02 2 01</t>
  </si>
  <si>
    <t>02 2 01 00590</t>
  </si>
  <si>
    <t>02 2 01 21020</t>
  </si>
  <si>
    <t>02 2 01 23060</t>
  </si>
  <si>
    <t>02 2 01 73040</t>
  </si>
  <si>
    <t>02 2 01 73060</t>
  </si>
  <si>
    <t>02 2 02</t>
  </si>
  <si>
    <t>02 2 02 12210</t>
  </si>
  <si>
    <t>02 2 03</t>
  </si>
  <si>
    <t>02 2 03 R4980</t>
  </si>
  <si>
    <t>02 2 04</t>
  </si>
  <si>
    <t>02 2 04 R0880</t>
  </si>
  <si>
    <t>02 2 05</t>
  </si>
  <si>
    <t>02 2 05 29990</t>
  </si>
  <si>
    <t>Подпрограмма  "Развитие дополнительного образования"</t>
  </si>
  <si>
    <t>02 3</t>
  </si>
  <si>
    <t xml:space="preserve">Основное мероприятие "Реализация дополнительных общеобразовательных (общеразвивающих) программ" </t>
  </si>
  <si>
    <t>02 3 01</t>
  </si>
  <si>
    <t>02 3 01 00590</t>
  </si>
  <si>
    <t>Основное мероприятие "Реализация мероприятий, проводимых для детей и молодежи"</t>
  </si>
  <si>
    <t>02 3 02</t>
  </si>
  <si>
    <t>02 3 02 29990</t>
  </si>
  <si>
    <t>Подпрограмма "Государственная политика в сфере образования"</t>
  </si>
  <si>
    <t>Основное мероприятие "Профессиональная подготовка, переподготовка и повышение квалификации"</t>
  </si>
  <si>
    <t>02 5</t>
  </si>
  <si>
    <t>02 5 03</t>
  </si>
  <si>
    <t>02 5 03 21010</t>
  </si>
  <si>
    <t xml:space="preserve">Государственная программа Белгородской области "Развитие кадровой политики  Белгородской области на 2014-2020 годы" </t>
  </si>
  <si>
    <t>Подпрограмма "Развитие профессионального образования Белгородской области"</t>
  </si>
  <si>
    <t>15 02</t>
  </si>
  <si>
    <t>15 2 01</t>
  </si>
  <si>
    <t>15 2 01 00590</t>
  </si>
  <si>
    <t>Основное мероприятие «Обеспечение деятельности (оказание услуг) государственных учреждений (организаций) Белгородской области</t>
  </si>
  <si>
    <t>Пособия и компенсации детям-сиротам и детям, оставшимся без попечения родителей (Социальное обеспечение и иные выплаты населению)</t>
  </si>
  <si>
    <t>Меры социальной поддержки педагогическим работникам государственных образовательных учреждений (организаций), проживающим и работающим в сельских населённых пунктах, рабочих посёлках (посёлках городского типа) на территории Белгородской области (Социальное обеспечение и иные выплаты населению)</t>
  </si>
  <si>
    <t xml:space="preserve">Основное мероприятие «Обеспечение доступности приоритетных объектов и услуг в приоритетных сферах жизнедеятельности инвалидов и других маломобильных групп населения» </t>
  </si>
  <si>
    <t>Государственная программа Белгородской области "Развитие физической культуры и спорта в Белгородской области на 2014-2020 годы"</t>
  </si>
  <si>
    <t>Основное мероприятие «Обеспечение подготовки и участия спортивных сборных команд в международных, всероссийских и других спортивных соревнованиях, обеспечение организации и проведения комплексных спортивных мероприятий, чемпионатов и первенств по видам спорта»</t>
  </si>
  <si>
    <t>Основное мероприятие "Создание эффективной системы физического воспитания, ориентированной на особенности развития  детей и подростков"</t>
  </si>
  <si>
    <t>04 3 03</t>
  </si>
  <si>
    <t>04 3 03 00590</t>
  </si>
  <si>
    <t>04 3 03 12210</t>
  </si>
  <si>
    <t>04 3 03 12220</t>
  </si>
  <si>
    <t>04 3 03 21020</t>
  </si>
  <si>
    <t xml:space="preserve">06 2 01 </t>
  </si>
  <si>
    <t xml:space="preserve">Подпрограмма "Укрепление единства российской нации и этнокультурное развитие народов России" </t>
  </si>
  <si>
    <t xml:space="preserve">Основное мероприятие "Мероприятия в рамках подпрограммы "Укрепление единства российской нации и этнокультурное развитие народов России" </t>
  </si>
  <si>
    <t xml:space="preserve">07 </t>
  </si>
  <si>
    <t xml:space="preserve">07 3 01 </t>
  </si>
  <si>
    <t>07 3 01 29990</t>
  </si>
  <si>
    <t>Подпрограмма "Развитие профессионального образования"</t>
  </si>
  <si>
    <t>Основное мероприятие «Социальная поддержка обучающихся»</t>
  </si>
  <si>
    <t>Стипендии  (Социальное обеспечение и иные выплаты населению)</t>
  </si>
  <si>
    <t>Основное мероприятие «Социальная поддержка педагогических работников»</t>
  </si>
  <si>
    <t>Меры социальной поддержки педагогических работников государственных  образовательных учреждений, расположенных в сельских населенных пунктах, рабочих поселках (поселках городского типа)  (Социальное обеспечение и иные выплаты населению)</t>
  </si>
  <si>
    <t>Основное мероприятие «Содействие развитию  профессионального  образования»</t>
  </si>
  <si>
    <t>15 2</t>
  </si>
  <si>
    <t>15 2 02</t>
  </si>
  <si>
    <t>15 2 02 12210</t>
  </si>
  <si>
    <t>15 2 02 12230</t>
  </si>
  <si>
    <t>15 2 03</t>
  </si>
  <si>
    <t>15 2 03 12220</t>
  </si>
  <si>
    <t>15 2 04</t>
  </si>
  <si>
    <t>Подпрограмма "Развитие государственной гражданской  и муниципальной службы Белгородской области»</t>
  </si>
  <si>
    <t>Основное мероприятие  «Кадровое обеспечение  государственной гражданской и муниципальной  службы»</t>
  </si>
  <si>
    <t>Подпрограмма «Развитие профессионального образования»</t>
  </si>
  <si>
    <t>Подпрограмма  «Подготовка управленческих кадров для организаций народного хозяйства»</t>
  </si>
  <si>
    <t xml:space="preserve">Основное мероприятие   «Подготовка управленческих кадров  для организаций  народного хозяйства Российской Федерации» </t>
  </si>
  <si>
    <t>02 5 03 00590</t>
  </si>
  <si>
    <t>15 1</t>
  </si>
  <si>
    <t>15 1 01</t>
  </si>
  <si>
    <t>15 1 01 21010</t>
  </si>
  <si>
    <t xml:space="preserve">15 2 </t>
  </si>
  <si>
    <t xml:space="preserve">15 4 </t>
  </si>
  <si>
    <t xml:space="preserve">15 4 01 </t>
  </si>
  <si>
    <t>15 4 01 R0660</t>
  </si>
  <si>
    <t xml:space="preserve">Подпрограмма «Противодействие коррупции» </t>
  </si>
  <si>
    <t xml:space="preserve">Основное мероприятие «Повышение квалификации, профессиональная подготовка и переподготовка кадров» </t>
  </si>
  <si>
    <t xml:space="preserve">15 7 </t>
  </si>
  <si>
    <t xml:space="preserve">15 7 01 </t>
  </si>
  <si>
    <t>15 7 01 21010</t>
  </si>
  <si>
    <t>Подпрограмма "Организация отдыха и оздоровление детей и подростков Белгородской области"</t>
  </si>
  <si>
    <t>Основное мероприятие «Проведение детской оздоровительной кампании»</t>
  </si>
  <si>
    <t>02 6</t>
  </si>
  <si>
    <t>02 6 01</t>
  </si>
  <si>
    <t>Субвенции на проведение оздоровительной компании детей (Иные межбюджетные трансферты)</t>
  </si>
  <si>
    <t>02 6 01 00590</t>
  </si>
  <si>
    <t>02 6 01 20650</t>
  </si>
  <si>
    <t>02 6 01 70650</t>
  </si>
  <si>
    <t>Подпрограмма "Развитие вузовской науки"</t>
  </si>
  <si>
    <t>Основное мероприятие «Содействие развитию вузовской науки»</t>
  </si>
  <si>
    <t xml:space="preserve">15 </t>
  </si>
  <si>
    <t>15 03</t>
  </si>
  <si>
    <t xml:space="preserve">15 3 01 </t>
  </si>
  <si>
    <t>15 3 01 12230</t>
  </si>
  <si>
    <t>15 3 01 29990</t>
  </si>
  <si>
    <t>Государственная программа   Белгородской области "Обеспечение безопасности жизнедеятельности населения территорий Белгородской области на 2014-2020 годы</t>
  </si>
  <si>
    <t xml:space="preserve">Подпрограмма "Профилактика немедицинского потребления наркотических средств и психотропных веществ в Белгородской области"  </t>
  </si>
  <si>
    <t xml:space="preserve">Основное  мероприятие "Реализация мероприятий  по осуществлению антинаркотической пропаганды и антинаркотического просвещения" </t>
  </si>
  <si>
    <t>Подпрограмма "Профилактика безнадзорности и правонарушений несовершеннолетних в Белгородской области на 2014-2020 годы"</t>
  </si>
  <si>
    <t>Подпрограмма "Развитие системы оценки качества образования"</t>
  </si>
  <si>
    <t>Основное мероприятие  «Осуществление  механизмов контроля качества образования»</t>
  </si>
  <si>
    <t>Подпрограмма  "Государственная политика в сфере образования"</t>
  </si>
  <si>
    <t>01 1 01</t>
  </si>
  <si>
    <t>01 1 01 20310</t>
  </si>
  <si>
    <t>02 4 01</t>
  </si>
  <si>
    <t>02 4 01 00590</t>
  </si>
  <si>
    <t xml:space="preserve">02 4 02 </t>
  </si>
  <si>
    <t>02 4 02 29990</t>
  </si>
  <si>
    <t>02 5 04</t>
  </si>
  <si>
    <t>02 5 04 12210</t>
  </si>
  <si>
    <t>Субвенции  на предоставление мер социальной поддержки педагогическим работникам муниципальных образовательных учреждений (организаций), проживающим и работающим в сельских населённых пунктах, рабочих посёлках (посёлках городского типа) на территории Белгородской области  (Межбюджетные трансферты)</t>
  </si>
  <si>
    <t>Основное мероприятие «Реализация мероприятий в сфере образования»</t>
  </si>
  <si>
    <t>Основное мероприятие "Финансовое обеспечение структурных подразделений органов исполнительной власти и прочих  учреждений (организаций) в сфере образования"</t>
  </si>
  <si>
    <t>Обеспечение деятельности (оказание услуг)  государственных  учреждений (организаций)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</si>
  <si>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государственных  учреждений (организаций) Белгородской области (Иные межбюджетные ассигнования)</t>
  </si>
  <si>
    <t>02 5 05</t>
  </si>
  <si>
    <t>02 5 05 12220</t>
  </si>
  <si>
    <t>02 5 05 73220</t>
  </si>
  <si>
    <t>02 5 06</t>
  </si>
  <si>
    <t>02 5 06 29990</t>
  </si>
  <si>
    <t>02 5 07</t>
  </si>
  <si>
    <t>02 5 07 00590</t>
  </si>
  <si>
    <t>02 4</t>
  </si>
  <si>
    <t>Ежемесячная  адресная материальная поддержка студенческим семьям (матерям одиночкам), имеющим детей  (Социальное обеспечение и иные выплаты населению)</t>
  </si>
  <si>
    <t>04 1  02</t>
  </si>
  <si>
    <t>04 1 02 12130</t>
  </si>
  <si>
    <t xml:space="preserve">15 2 04 </t>
  </si>
  <si>
    <t xml:space="preserve">15 5 </t>
  </si>
  <si>
    <t>15 5  01</t>
  </si>
  <si>
    <t>Подпрограмма "Развитие дошкольного образования"</t>
  </si>
  <si>
    <t>Субвенции  на выплату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  в рамках подпрограммы "Развитие дошкольного образования" государственной программы "Развитие образования Белгородской области на 2014-2020 годы" (Межбюджетные трансферты)</t>
  </si>
  <si>
    <t>Расходы на выплаты по оплате труда высшего должностного лица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</si>
  <si>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99 9 00 00210</t>
  </si>
  <si>
    <t>Расходы на выплаты по оплате труда председателя законодательного (представительного) органа государственной власти субъекта Российской Федерации и его заместителей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</si>
  <si>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по оплате труда депутатов (членов) законодательного (представительного) органа государственной власти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</si>
  <si>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функций органов власти Белгородской области, в том числе территориальных органов (Закупка товаров, работ и услуг для обеспечения государственных (муниципальных) нужд)</t>
  </si>
  <si>
    <t>99 9 00 00510</t>
  </si>
  <si>
    <t>99 9 00 00610</t>
  </si>
  <si>
    <t>99 9 00 90019</t>
  </si>
  <si>
    <t>Государственная программа Белгородской области "Обеспечение безопасности жизнедеятельности населения и территорий Белгородской области на 2014 – 2020 годы"</t>
  </si>
  <si>
    <t>Основное мероприятие "Субвенции на осуществление полномочий по созданию и организации деятельности территориальных комиссий по делам несовершеннолетних и защите их прав"</t>
  </si>
  <si>
    <t>Субвенции на осуществление полномочий по созданию и организации деятельности территориальных комиссий по делам несовершеннолетних и защите их прав (Межбюджетные трансферты)</t>
  </si>
  <si>
    <t>Государственная программа Белгородской области "Развитие образования Белгородской области на 2014-2020 годы"</t>
  </si>
  <si>
    <t xml:space="preserve">Подпрограмма "Государственная политика в сфере образования" </t>
  </si>
  <si>
    <t>Основное мероприятие "Расходы на выплаты по оплате труда заместителей высшего должностного лица субъекта Российской Федерации"</t>
  </si>
  <si>
    <t>Расходы на выплаты по оплате труда заместителей высшего должностного лица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</si>
  <si>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программа Белгородской области «Развитие здравоохранения Белгородской области на 2014-2020 годы»</t>
  </si>
  <si>
    <t>Государственная программа Белгородской области «Развитие экономического потенциала и формирование благоприятного предпринимательского климата в Белгородской области на 2014-2020 годы»</t>
  </si>
  <si>
    <t>Подпрограмма «Развитие и государственная поддержка малого и среднего предпринимательства»</t>
  </si>
  <si>
    <t>Основное мероприятие "Расходы на содержание Уполномоченного по защите прав предпринимателей в Белгородской области"</t>
  </si>
  <si>
    <t>Расходы на содержание Уполномоченного по защите прав предпринимателей в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</si>
  <si>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Уполномоченного по защите прав предпринимателей в Белгородской области (Закупка товаров, работ и услуг для обеспечения государственных (муниципальных) нужд)</t>
  </si>
  <si>
    <t>Государственная программа Белгородской области «Обеспечение доступным и комфортным жильем и коммунальными услугами жителей Белгородской области на 2014-2020 годы»</t>
  </si>
  <si>
    <t>Основное мероприятие "Субвенции на осуществление контроля и надзора в области долевого строительства многоквартирных домов и (или) иных объектов недвижимости"</t>
  </si>
  <si>
    <t>Субвенции на осуществление контроля и надзора в области долевого строительства многоквартирных домов и (или) иных объектов недвижимости (Межбюджетные трансферты)</t>
  </si>
  <si>
    <t>Государственная программа Белгородской области «Развитие сельского хозяйства и рыбоводства в Белгородской области на 2014-2020 годы»</t>
  </si>
  <si>
    <t>Основное мероприятие "Субвенции на организацию предоставления мер по поддержке сельскохозяйственного производства"</t>
  </si>
  <si>
    <t>Субвенции на организацию предоставления мер по поддержке сельскохозяйственного производства (Межбюджетные трансферты)</t>
  </si>
  <si>
    <t>Государственная программа Белгородской области «Развитие кадровой политики Белгородской области на 2014-2020 годы»</t>
  </si>
  <si>
    <t>Расходы на содержание Уполномоченного по правам человека в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</si>
  <si>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Уполномоченного по правам человека в Белгородской области (Закупка товаров, работ и услуг для обеспечения государственных (муниципальных) нужд)</t>
  </si>
  <si>
    <t>01 6 02</t>
  </si>
  <si>
    <t>01 6 02 71220</t>
  </si>
  <si>
    <t>02 5 02 90019</t>
  </si>
  <si>
    <t>02 5 07 00310</t>
  </si>
  <si>
    <t>03 Д 01</t>
  </si>
  <si>
    <t>03 Д 01 90019</t>
  </si>
  <si>
    <t>03 Д 06</t>
  </si>
  <si>
    <t>03 Д 06 00310</t>
  </si>
  <si>
    <t>08 3 03</t>
  </si>
  <si>
    <t>08 3 03 00910</t>
  </si>
  <si>
    <t>08 06</t>
  </si>
  <si>
    <t>08 06 01</t>
  </si>
  <si>
    <t>08 06 01 90019</t>
  </si>
  <si>
    <t>08 6 02</t>
  </si>
  <si>
    <t>08 6 02 00310</t>
  </si>
  <si>
    <t>09 3 01</t>
  </si>
  <si>
    <t>09 3 01 90019</t>
  </si>
  <si>
    <t>09 3 02</t>
  </si>
  <si>
    <t>09 3 02 71280</t>
  </si>
  <si>
    <t>09 3 04</t>
  </si>
  <si>
    <t>09 3 04 00310</t>
  </si>
  <si>
    <t>11 6 01</t>
  </si>
  <si>
    <t>11 6 01 90019</t>
  </si>
  <si>
    <t>11 6 02</t>
  </si>
  <si>
    <t>11 6 02 71290</t>
  </si>
  <si>
    <t>11 6 04</t>
  </si>
  <si>
    <t>11 6 04 00310</t>
  </si>
  <si>
    <t>15 6</t>
  </si>
  <si>
    <t>15 6 01</t>
  </si>
  <si>
    <t>15 6 01 90019</t>
  </si>
  <si>
    <t>15 6 02</t>
  </si>
  <si>
    <t>15 6 02 00590</t>
  </si>
  <si>
    <t>15 6 03</t>
  </si>
  <si>
    <t>15 6 03 00310</t>
  </si>
  <si>
    <t>99 9 00 00590</t>
  </si>
  <si>
    <t>99 9 00 00410</t>
  </si>
  <si>
    <t>99 9 00 00310</t>
  </si>
  <si>
    <t>Расходы на выплаты по оплате труда председателя Контрольно-счетной палаты субъекта Российской Федерации и его заместителя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</si>
  <si>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99 9 00 00810</t>
  </si>
  <si>
    <t>Расходы на выплаты по оплате труда членов избирательной комиссии субъекта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</si>
  <si>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99  9</t>
  </si>
  <si>
    <t>99 9 00 00710</t>
  </si>
  <si>
    <t>Подпрограмма «Обеспечение защиты и реализации прав граждан и организации в сфере государственной регистрации актов гражданского состояния»</t>
  </si>
  <si>
    <t>Основное мероприятие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</si>
  <si>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</si>
  <si>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</si>
  <si>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(Межбюджетные трансферты)</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</si>
  <si>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(Иные бюджетные ассигнования)</t>
  </si>
  <si>
    <t>Субвенции  на государственную  регистрацию актов гражданского состояния (Межбюджетные трансферты)</t>
  </si>
  <si>
    <t>03 И</t>
  </si>
  <si>
    <t>03 И 01</t>
  </si>
  <si>
    <t>03 И 01 59300</t>
  </si>
  <si>
    <t>03 И 02</t>
  </si>
  <si>
    <t>03 И 02 90019</t>
  </si>
  <si>
    <t>03 И 03</t>
  </si>
  <si>
    <t>03 И 03  29990</t>
  </si>
  <si>
    <t>Основное мероприятие "Субвенции на осуществление полномочий в области охраны труда"</t>
  </si>
  <si>
    <t>Субвенции на осуществление полномочий в области охраны труда (Межбюджетные трансферты)</t>
  </si>
  <si>
    <t>13 2 02</t>
  </si>
  <si>
    <t>13 2 02 71210</t>
  </si>
  <si>
    <t>13 3</t>
  </si>
  <si>
    <t>13 3 01</t>
  </si>
  <si>
    <t>13 3 01 90019</t>
  </si>
  <si>
    <t>Подпрограмма «Развитие туризма, ремесленничества и придорожного сервиса"</t>
  </si>
  <si>
    <t>Государственная программа Белгородской области «Развитие информационного общества в Белгородской области на 2014-2020 годы»</t>
  </si>
  <si>
    <t>Подпрограмма «Развитие информационного общества»</t>
  </si>
  <si>
    <t>Основное мероприятие "Обеспечение предоставления государственных и муниципальных услуг с использованием современных информационных и телекоммуникационных технологий"</t>
  </si>
  <si>
    <t>Обеспечение предоставления государственных и муниципальных услуг с использованием современных информационных и телекоммуникационных технологий (Закупка товаров, работ и услуг для обеспечения государственных (муниципальных) нужд)</t>
  </si>
  <si>
    <t>Основное мероприятие "Развитие и модернизация информационно-коммуникационной инфраструктуры связи"</t>
  </si>
  <si>
    <t>Развитие и модернизация информационно-коммуникационной инфраструктуры связи (Закупка товаров, работ и услуг для обеспечения государственных (муниципальных) нужд)</t>
  </si>
  <si>
    <t>Основное мероприятие "Модернизация и развитие программного и технического комплекса корпоративной сети Администрации Губернатора и Правительства области"</t>
  </si>
  <si>
    <t>Модернизация и развитие программного и технического комплекса корпоративной сети Администрации Губернатора и Правительства области (Закупка товаров, работ и услуг для обеспечения государственных (муниципальных) нужд)</t>
  </si>
  <si>
    <t>Основное мероприятие "Модернизация, развитие и сопровождение Региональной информационно-аналитической системы"</t>
  </si>
  <si>
    <t>Модернизация, развитие и сопровождение Региональной информационно-аналитической системы (Закупка товаров, работ и услуг для обеспечения государственных (муниципальных) нужд)</t>
  </si>
  <si>
    <t>Основное мероприятие "Обеспечение информационной безопасности в информационном обществе"</t>
  </si>
  <si>
    <t>Обеспечение информационной безопасности в информационном обществе (Закупка товаров, работ и услуг для обеспечения государственных (муниципальных) нужд)</t>
  </si>
  <si>
    <t>Подпрограмма «Повышение качества и доступности государственных и муниципальных услуг»</t>
  </si>
  <si>
    <t>Основное мероприятие "Развитие сети многофункциональных центров предоставления государственных и муниципальных услуг"</t>
  </si>
  <si>
    <t>Развитие сети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</si>
  <si>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14 1</t>
  </si>
  <si>
    <t>14 1 01</t>
  </si>
  <si>
    <t>14 1 01 25010</t>
  </si>
  <si>
    <t>14 1 02</t>
  </si>
  <si>
    <t>14 1 02 25020</t>
  </si>
  <si>
    <t>14 1 03</t>
  </si>
  <si>
    <t>14 1 03 25030</t>
  </si>
  <si>
    <t>14 1 04</t>
  </si>
  <si>
    <t>14 1 04 25040</t>
  </si>
  <si>
    <t>14 1 05</t>
  </si>
  <si>
    <t>14 1 05 25050</t>
  </si>
  <si>
    <t>14 1 06</t>
  </si>
  <si>
    <t>14 1 06 00590</t>
  </si>
  <si>
    <t>14 1 08</t>
  </si>
  <si>
    <t>14 1 08 25070</t>
  </si>
  <si>
    <t>14 1 09</t>
  </si>
  <si>
    <t>14 1 09 25080</t>
  </si>
  <si>
    <t>14 2</t>
  </si>
  <si>
    <t>14 2 01</t>
  </si>
  <si>
    <t>14 2 01 25060</t>
  </si>
  <si>
    <t>14 2 02</t>
  </si>
  <si>
    <t>14 2 02 00590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</si>
  <si>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t>
  </si>
  <si>
    <t>12 4 04</t>
  </si>
  <si>
    <t>Государственная программа Белгородской области «Развитие водного и лесного хозяйства Белгородской области, охрана окружающей среды на 2014-2020 годы»</t>
  </si>
  <si>
    <t>Основное мероприятие "Субвенции на осуществление отдельных государственных полномочий по рассмотрению дел об административных правонарушениях"</t>
  </si>
  <si>
    <t>Субвенции на осуществление отдельных государственных полномочий по рассмотрению дел об административных правонарушениях (Межбюджетные трансферты)</t>
  </si>
  <si>
    <t>12 6</t>
  </si>
  <si>
    <t>12 6 01</t>
  </si>
  <si>
    <t>12 6 01 90019</t>
  </si>
  <si>
    <t>12 6 02</t>
  </si>
  <si>
    <t>12 6 02 71310</t>
  </si>
  <si>
    <t>02 5 01</t>
  </si>
  <si>
    <t>02 5 01 59900</t>
  </si>
  <si>
    <t>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</si>
  <si>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</si>
  <si>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(Закупка товаров, работ и услуг для обеспечения государственных (муниципальных) нужд)</t>
  </si>
  <si>
    <t>15 1 02</t>
  </si>
  <si>
    <t>15 1 02 29990</t>
  </si>
  <si>
    <t>Подпрограмма "Развитие государственной гражданской и муниципальной службы"</t>
  </si>
  <si>
    <t>05 4 01</t>
  </si>
  <si>
    <t>05 4 01 59500</t>
  </si>
  <si>
    <t>Подпрограмма "Государственная охрана, сохранение и популяризация объектов культурного наследия (памятников истории и культуры)"</t>
  </si>
  <si>
    <t>Основное мероприятие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</si>
  <si>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</si>
  <si>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(Закупка товаров, работ и услуг для обеспечения государственных (муниципальных) нужд)</t>
  </si>
  <si>
    <t>05 6 01 90019</t>
  </si>
  <si>
    <t>03 Д 07</t>
  </si>
  <si>
    <t>03 Д 07 59800</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</si>
  <si>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</si>
  <si>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</si>
  <si>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(Иные бюджетные ассигнования)</t>
  </si>
  <si>
    <t>Основное мероприятие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</si>
  <si>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Основное мероприятие "Субвенции на организацию предоставления отдельных мер социальной защиты населения"</t>
  </si>
  <si>
    <t>Субвенции на организацию предоставления отдельных мер социальной защиты населения (Межбюджетные трансферты)</t>
  </si>
  <si>
    <t>Основное мероприятие "Субвенции на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</si>
  <si>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Субвенции на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(Межбюджетные трансферты)</t>
  </si>
  <si>
    <t>Основное мероприятие "Субвенции на осуществление деятельности по опеке и попечительству в отношении совершеннолетних лиц"</t>
  </si>
  <si>
    <t>Субвенции на осуществление деятельности по опеке и попечительству в отношении совершеннолетних лиц (Межбюджетные трансферты)</t>
  </si>
  <si>
    <t>Основное мероприятие "Субвенции на организацию предоставления ежемесячных денежных компенсаций расходов по оплате жилищно-коммунальных услуг"</t>
  </si>
  <si>
    <t>Субвенции на организацию предоставления ежемесячных денежных компенсаций расходов по оплате жилищно-коммунальных услуг (Межбюджетные трансферты)</t>
  </si>
  <si>
    <t>Основное мероприятие "Субвенции на организацию предоставления социального пособия на погребение"</t>
  </si>
  <si>
    <t>Субвенции на организацию предоставления социального пособия на погребение (Межбюджетные трансферты)</t>
  </si>
  <si>
    <t>Основное мероприятие "Единовременная субсидия на приобретение жилой площади государственным гражданским служащим области"</t>
  </si>
  <si>
    <t>Единовременная субсидия на приобретение жилой площади государственным гражданским служащим области (Социальное обеспечение и иные выплаты населению)</t>
  </si>
  <si>
    <t>04 6</t>
  </si>
  <si>
    <t>04 6 01</t>
  </si>
  <si>
    <t>04 6 01 90019</t>
  </si>
  <si>
    <t>04 6 02</t>
  </si>
  <si>
    <t>04 6 02 71230</t>
  </si>
  <si>
    <t>04 6 03</t>
  </si>
  <si>
    <t>04 6 03 71240</t>
  </si>
  <si>
    <t>04 6 04</t>
  </si>
  <si>
    <t>04 6 04 71250</t>
  </si>
  <si>
    <t>04 6 05</t>
  </si>
  <si>
    <t>04 6 05 71260</t>
  </si>
  <si>
    <t>04 6 06</t>
  </si>
  <si>
    <t>04 6 06 71270</t>
  </si>
  <si>
    <t>04 6 07</t>
  </si>
  <si>
    <t>04 6 07 25100</t>
  </si>
  <si>
    <t>06 3</t>
  </si>
  <si>
    <t>06 3 01</t>
  </si>
  <si>
    <t>06 3 01 90019</t>
  </si>
  <si>
    <t>Подпрограмма "Открытая власть"</t>
  </si>
  <si>
    <t>Мероприятия в рамках подпрограммы "Открытая власть" (Закупка товаров, работ и услуг для обеспечения государственных (муниципальных) нужд)</t>
  </si>
  <si>
    <t>07 2</t>
  </si>
  <si>
    <t>07 2 01</t>
  </si>
  <si>
    <t>07 2 01 29990</t>
  </si>
  <si>
    <t>Проведение Всероссийской сельскохозяйственной переписи в 2016 году (Межбюджетные трансферты)</t>
  </si>
  <si>
    <t>Субсидии на реализацию мероприятий по развитию мелиорации земель сельскохозяйственного (Межбюджетные трансферты)</t>
  </si>
  <si>
    <t>03 3 07</t>
  </si>
  <si>
    <t>03 3 07 20880</t>
  </si>
  <si>
    <t>Основное мероприятие "Закупки оборудования (включая медицинское)</t>
  </si>
  <si>
    <t>Закупки оборудования (включая медицинское) (Предоставление субсидий бюджетным, автономным учреждениям и иным некоммерческим организациям)</t>
  </si>
  <si>
    <t>03 3 08 40370</t>
  </si>
  <si>
    <t>Субвенции бюджетам муниципальных образований  на осуществление  полномочий Белгородской области по расчету и предоставлению дотаций на выравнивание бюджетной обеспеченности поселений (Межбюджетные трансферты)</t>
  </si>
  <si>
    <t>99 9 00 70110</t>
  </si>
  <si>
    <t>Дотации на выравнивание бюджетной обеспеченности муниципальных районов (городских округов)  (Межбюджетные трансферты)</t>
  </si>
  <si>
    <t>99 9 00 70010</t>
  </si>
  <si>
    <t>10 1 05 72150</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</si>
  <si>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 (Межбюджетные трансферты)</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</si>
  <si>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N 81-ФЗ "О государственных пособиях гражданам, имеющим детей"(Межбюджетные трансферты) </t>
  </si>
  <si>
    <t>Субвенции на выплату пособий гражданам, имеющим детей (Межбюджетные трансферты)</t>
  </si>
  <si>
    <t>04 3 01 12850</t>
  </si>
  <si>
    <t>04 3 01 10840</t>
  </si>
  <si>
    <t>04 3 01 13000</t>
  </si>
  <si>
    <t>01 4 01 20360</t>
  </si>
  <si>
    <t>Резервный фонд Правительства Белгородской области (Иные бюджетные ассигнования)</t>
  </si>
  <si>
    <t>99 9 00 20550</t>
  </si>
  <si>
    <t>Основное мероприятие «Государственная поддержка (грант) комплексного развития региональных и муниципальных учреждений культуры»</t>
  </si>
  <si>
    <t>Основное мероприятие "Активная политика занятости населения"</t>
  </si>
  <si>
    <t xml:space="preserve">Подпрограмма "Развитие подотрасли животноводства, переработки и реализации продукции животноводства" </t>
  </si>
  <si>
    <t>Основное мероприятие "Социальная поддержка работников, проживающих в сельской местности, по оплате жилищно-коммунальных услуг"</t>
  </si>
  <si>
    <t>Основное мероприятие "Капитальный ремонт гидротехнических сооружений, находящихся в собственности субъектов Российской Федерации, муниципальной собственности, капитальный ремонт и ликвидация бесхозяйных гидротехнических сооружений"</t>
  </si>
  <si>
    <t>Обеспечение функций  органов власти Белгородской области,  в том числе территориальных органов в рамках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</si>
  <si>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полномочий в области лесных отношений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</si>
  <si>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Субсидии организациям железнодорожного транспорта на компенсацию потерь в доходах, возникающих в результате государственного регулирования уровня тарифов, при осуществлении транспортного обслуживания населения железнодорожным транспортом общего пользования (пригородной категории) на территории Белгородской области (Иные бюджетные ассигнования)</t>
  </si>
  <si>
    <t>Основное мероприятие "Поддержка некоммерческих организаций"</t>
  </si>
  <si>
    <t>Государственная поддержка малого и среднего предпринимательства, включая крестьянские (фермерские) хозяйства за счет средств бюджета субъекта Российской Федерации  (Предоставление субсидий бюджетным, автономным учреждениям и иным некоммерческим организации</t>
  </si>
  <si>
    <t>Основное мероприятие "Охрана окружающей среды и рациональное природопользование"</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</si>
  <si>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</si>
  <si>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Выплата денежного вознаграждения за выполнение функций классного руководителя педагогическим работникам государственных образовательных учреждений (организаций)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</si>
  <si>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</si>
  <si>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Повышение квалификации, профессиональная подготовка и переподготовка кадров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</si>
  <si>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</si>
  <si>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Мероприятия в рамках подпрограммы "Укрепление единства российской нации и этнокультурное развитие народов России"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</si>
  <si>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</si>
  <si>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Обеспечение деятельности (оказание услуг)  государственных  учреждений (организаций) Белгородской области  (Предоставление субсидий бюджетным, автономным учреждениям и иным некоммерческим организациям)</t>
  </si>
  <si>
    <t>Мероприятия по проведению оздоровительной кампании детей  (Предоставление субсидий бюджетным, автономным учреждениям и иным некоммерческим организациям)</t>
  </si>
  <si>
    <t>Мероприятия по осуществлению антинаркотической пропаганды и антинаркотического просвещения (Предоставление субсидий бюджетным, автономным учреждениям и иным некоммерческим организациям)</t>
  </si>
  <si>
    <t>Мероприятия по раннему выявлению потребителей наркотиков (Предоставление субсидий бюджетным, автономным учреждениям и  иным некоммерческим организациям)</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</si>
  <si>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(Закупка товаров, работ и услуг для обеспечения государственных (муниципальных) нужд)</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</si>
  <si>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(Предоставление субсидий бюджетным, автономным учреждениям и иным некоммерческим организациям)</t>
  </si>
  <si>
    <t xml:space="preserve">Основное мероприятие "Мероприятия,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t>
  </si>
  <si>
    <t>Мероприятия, направленные на совершенствование медицинской помощи больным с онкологическими заболеваниями, с психиатрическими расстройствами поведения, дерматовенерологическими заболеваниями и сахарным диабетом  (Закупка товаров, работ и услуг для обеспечения государственных (муниципальных) нужд)</t>
  </si>
  <si>
    <t>Основное мероприятие "Мероприятия, направленные на формирование здорового образа жизни у населения Белгородской области, включая сокращение потребления алкоголя и табака"</t>
  </si>
  <si>
    <t>Основное мероприятие "Закупка оборудованием (включая медицинское)"</t>
  </si>
  <si>
    <t>Закупка оборудованием (включая медицинское)</t>
  </si>
  <si>
    <t>Оплата ежемесячных денежных выплат  ветеранам труда, ветеранам военной службы (Социальное обеспечение и иные выплаты населению)</t>
  </si>
  <si>
    <t>Субвенции на оплату ежемесячных денежных выплат  ветеранам труда, ветеранам военной службы (Межбюджетные трансферты)</t>
  </si>
  <si>
    <t>13 1 04 52900</t>
  </si>
  <si>
    <t>02 1 02 73030</t>
  </si>
  <si>
    <t>Пособия гражданам, имеющим детей (Иные бюджетные ассигнования)</t>
  </si>
  <si>
    <t xml:space="preserve">Ежемесячная денежная выплата, назначаемая в случае рождения третьего ребенка или последующих детей до достижения ребенком возраста трех лет   (Иные бюджетные ассигнования) </t>
  </si>
  <si>
    <t xml:space="preserve">Дополнительные меры  социальной защиты семей, родивших третьего и последующих детей по предоставлению материнского (семейного) капитала  (Иные бюджетные ассигнования) </t>
  </si>
  <si>
    <t>Обеспечение мобилизационной готовности экономики в рамках непрограммного направления деятельности «Реализация функций органов власти Белгородской области» (Закупка товаров, работ и услуг для обеспечения государственных (муниципальных) нужд)</t>
  </si>
  <si>
    <t>Реализация мероприятий по созданию, развертыванию, поддержанию в готовности системы "112" за счет средств бюджета субъекта Российской Федерации (Закупка товаров, работ и услуг для обеспечения государственных (муниципальных) нужд)</t>
  </si>
  <si>
    <t>Подготовка населения и организаций к действиям в чрезвычайных ситуациях в мирное и военное время (Закупка товаров, работ и услуг для обеспечения государственных (муниципальных) нужд)</t>
  </si>
  <si>
    <t>Финансовое обеспечение мероприятий по развитию аппаратно-программного комплекса "Безопасный город" (Закупка товаров, работ и услуг для обеспечения государственных (муниципальных) нужд)</t>
  </si>
  <si>
    <t>Приобретение автотранспорта (специализированного и  пассажирского автотранспорта) (Закупка товаров, работ и услуг для обеспечения государственных (муниципальных) нужд)</t>
  </si>
  <si>
    <t>Капитальный ремонт объектов государственной собственности  Белгородской области (Закупка товаров, работ и услуг для обеспечения государственных (муниципальных) нужд)</t>
  </si>
  <si>
    <t>Гранты  подразделениям добровольной пожарной охраны Закупка товаров, работ и услуг для обеспечения государственных (муниципальных) нужд</t>
  </si>
  <si>
    <t>Закупка оборудования (медицинского оборудования) (Закупка товаров, работ и услуг для обеспечения государственных (муниципальных) нужд)</t>
  </si>
  <si>
    <t>Реализация мероприятий по безопасности дорожного движения (Закупка товаров, работ и услуг для обеспечения государственных (муниципальных) нужд)</t>
  </si>
  <si>
    <t>Мероприятия по профилактике безнадзорности и правонарушений  несовершеннолетних (Закупка товаров, работ и услуг для обеспечения государственных (муниципальных) нужд)</t>
  </si>
  <si>
    <t>Мероприятия   государственной программы  Российской Федерации "Доступная среда"  за счет средств бюджета субъекта Российской Федерации (Закупка товаров, работ и услуг для обеспечения государственных (муниципальных) нужд)</t>
  </si>
  <si>
    <t>Реализация мероприятий активной политики занятости населения (Закупка товаров, работ и услуг для обеспечения государственных (муниципальных) нужд)</t>
  </si>
  <si>
    <t>Реализация мероприятий, направленных на повышение уровня занятости женщин, воспитывающих малолетних детей, детей-инвалидов, многодетных женщин (Закупка товаров, работ и услуг для обеспечения государственных (муниципальных) нужд)</t>
  </si>
  <si>
    <t>Осуществление  отдельных полномочий в области водных отношений (Закупка товаров, работ и услуг для обеспечения государственных (муниципальных) нужд)</t>
  </si>
  <si>
    <t>Мероприятия субъекта Российской Федерации в рамках мероприятий федеральной целевой программы "Развитие водохозяйственного комплекса Российской Федерации в 2012-2020 годах" (Закупка товаров, работ и услуг для обеспечения государственных (муниципальных) нужд)</t>
  </si>
  <si>
    <t>Обеспечение функций  органов власти Белгородской области,  в том числе территориальных органов в рамках (Закупка товаров, работ и услуг для обеспечения государственных (муниципальных) нужд)</t>
  </si>
  <si>
    <t>Осуществление отдельных полномочий в области лесных отношений (Закупка товаров, работ и услуг для обеспечения государственных (муниципальных) нужд)</t>
  </si>
  <si>
    <t>Приобретение специализированной лесопожарной техники и оборудования (Закупка товаров, работ и услуг для обеспечения государственных (муниципальных) нужд)</t>
  </si>
  <si>
    <t>Приобретение специализированной лесопожарной техники и оборудования за счет средств субъекта Российской Федерации  (Закупка товаров, работ и услуг для обеспечения государственных (муниципальных) нужд)</t>
  </si>
  <si>
    <t>Содержание и ремонт автомобильных дорог общего пользования регионального значения (Закупка товаров, работ и услуг для обеспечения государственных (муниципальных) нужд)</t>
  </si>
  <si>
    <t>Капитальный ремонт автомобильных дорог общего пользования регионального значения "Закупка товаров, работ и услуг для обеспечения государственных (муниципальных) нужд"</t>
  </si>
  <si>
    <t>Строительство (реконструкция) автомобильных дорог общего пользования (Закупка товаров, работ и услуг для обеспечения государственных (муниципальных) нужд)</t>
  </si>
  <si>
    <t>Строительство (реконструкция) межмуниципальных автомобильных дорог, соединяющих населенные пункты, автомобильных дорог в районах массовой жилищной застройки (Закупка товаров, работ и услуг для обеспечения государственных (муниципальных) нужд)</t>
  </si>
  <si>
    <t>Мероприятия государственной программы  Российской Федерации "Доступная среда" за счет средств бюджета субъекта Российской Федерации (Закупка товаров, работ и услуг для обеспечения государственных (муниципальных) нужд)</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</si>
  <si>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 счет средств бюджета субъекта Российской Федерации (Закупка товаров, работ и услуг для обеспечения государственных (муниципальных) нужд)</t>
  </si>
  <si>
    <t>Организация выставочной деятельности (Закупка товаров, работ и услуг для обеспечения государственных (муниципальных) нужд)</t>
  </si>
  <si>
    <t>Реализация мероприятий по землеустройству и землепользованию  (Закупка товаров, работ и услуг для обеспечения государственных (муниципальных) нужд)</t>
  </si>
  <si>
    <t>Мероприятия  по охране окружающей среды и рациональному природопользованию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</si>
  <si>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(Закупка товаров, работ и услуг для обеспечения государственных (муниципальных) нужд)</t>
  </si>
  <si>
    <t>Обеспечение деятельности (оказание услуг) государственных учреждений (организаций) Белгородской области (Закупка товаров, работ и услуг для обеспечения государственных (муниципальных) нужд)</t>
  </si>
  <si>
    <t>Мероприятия в рамках подпрограммы "Укрепление единства российской нации и этнокультурное развитие народов России" (Закупка товаров, работ и услуг для обеспечения государственных (муниципальных) нужд</t>
  </si>
  <si>
    <t>Подготовка управленческих кадров  для организаций  народного хозяйства Российской Федерации за счет средств  бюджета субъекта  Российской Федерации (Закупка товаров, работ и услуг для обеспечения государственных нужд)</t>
  </si>
  <si>
    <t>Повышение квалификации, профессиональная подготовка и переподготовка кадров (Закупка товаров, работ и услуг для обеспечения государственных нужд)</t>
  </si>
  <si>
    <t>Мероприятия по проведению оздоровительной кампании детей  (Закупка товаров, работ и услуг для обеспечения государственных нужд)</t>
  </si>
  <si>
    <t>Мероприятия (Закупка товаров, работ и услуг для обеспечения государственных нужд)</t>
  </si>
  <si>
    <t>Мероприятия по осуществлению антинаркотической пропаганды и антинаркотического просвещения  (Закупка товаров, работ и услуг для обеспечения государственных нужд)</t>
  </si>
  <si>
    <t>Мероприятия по профилактике безнадзорности и правонарушений несовершеннолетних (Закупка товаров, работ и услуг для обеспечения государственных нужд)</t>
  </si>
  <si>
    <t>Обеспечение деятельности (оказание услуг)  государственных  учреждений (организаций) Белгородской области (Закупка товаров, работ и услуг для обеспечения государственных нужд)</t>
  </si>
  <si>
    <t>Мероприятия (Закупка товаров, работ и услуг для обеспечения государственных (муниципальных) нужд</t>
  </si>
  <si>
    <t>Комплектование книжных фондов библиотек (Закупка товаров, работ и услуг для обеспечения государственных (муниципальных) нужд)</t>
  </si>
  <si>
    <t>Мероприятия  (Закупка товаров, работ и услуг для обеспечения государственных (муниципальных) нужд)</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</si>
  <si>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 счет средств бюджета субъекта Российской Федерации  (Закупка товаров, работ и услуг для обеспечения государственных (муниципальных) нужд)</t>
  </si>
  <si>
    <t>Государственная охрана объектов культурного наследия Белгородской области (Закупка товаров, работ и услуг для обеспечения государственных (муниципальных) нужд)</t>
  </si>
  <si>
    <t>Мероприятия  по профилактике безнадзорности и правонарушений несовершеннолетних (Закупка товаров, работ и услуг для обеспечения государственных (муниципальных) нужд)</t>
  </si>
  <si>
    <t>Мероприятия по вовлечению населения в занятия физической культурой и массовым спортом, участие в соревнованиях различного уровня (Закупка товаров, работ и услуг для обеспечения государственных (муниципальных) нужд)</t>
  </si>
  <si>
    <t>Мероприятия по подготовке спортсменов к участию во Всероссийских и международных соревнованиях, спартакиадах, спортивно-массовых мероприятиях  (Закупка товаров, работ и услуг для обеспечения государственных (муниципальных) нужд)</t>
  </si>
  <si>
    <t>Грантовая поддержка сельскохозяйственных потребительских кооперативов для развития материально-технической базы за счет средств бюджета субъекта Российской Федерации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</si>
  <si>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за счет средств бюджета субъекта Российской Федерации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</si>
  <si>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за счет средств бюджета субъекта Российской Федерации (Межбюджетные трансферты)</t>
  </si>
  <si>
    <t>Развитие семейных животноводческих ферм за счет средств бюджета субъекта Российской Федерации (Иные бюджетные ассигнования)</t>
  </si>
  <si>
    <t>Поддержка начинающих фермеров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</si>
  <si>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субъекта Российской Федерации (Иные бюджетные ассигнования)</t>
  </si>
  <si>
    <t>Социальная поддержка работников, проживающих в сельской местности, по оплате жилищно-коммунальных услуг (Социальное обеспечение и иные выплаты населению)</t>
  </si>
  <si>
    <t>Возмещение части затрат на раскорчевку выбывших из эксплуатации старых садов и рекультивацию раскорчеванных площадей (Иные бюджетные ассигнования)</t>
  </si>
  <si>
    <t>Возмещение части затрат на раскорчевку выбывших из эксплуатации старых садов и рекультивацию раскорчеванных площадей  за счет средств бюджета субъекта Российской Федерации (Иные бюджетные ассигнования)</t>
  </si>
  <si>
    <t>Возмещение части затрат на закладку и уход за многолетними плодовыми и ягодными насаждениями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</si>
  <si>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</si>
  <si>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бюджета субъекта Российской Федерации (Иные бюджетные ассигнования)</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</si>
  <si>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бюджета субъекта Российской Федерации (Иные бюджетные ассигнования)</t>
  </si>
  <si>
    <t>Оказание несвязанной поддержки сельскохозяйственным товаропроизводителям в области растениеводства (Иные бюджетные ассигнования)</t>
  </si>
  <si>
    <t>Поддержка почвенного плодородия, развитие мелиоративных лесонасаждений  (Иные бюджетные ассигнования)</t>
  </si>
  <si>
    <t>Возмещение прямых понесенных затрат на создание и модернизацию объектов плодохранилищ (Иные бюджетные ассигнования)</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</si>
  <si>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за счет средств бюджета субъекта Российской Федерации (Иные бюджетные ассигнования)</t>
  </si>
  <si>
    <t>Возмещение части затрат на закладку и уход за многолетними плодовыми и ягодными насаждениями (Иные бюджетные ассигнования)</t>
  </si>
  <si>
    <t>Поддержка экономически значимых региональных программ в области растениеводства (Иные бюджетные ассигнования)</t>
  </si>
  <si>
    <t>Поддержка экономически значимых региональных программ в области растениеводства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</si>
  <si>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(Иные бюджетные ассигнования)</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</si>
  <si>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(Иные бюджетные ассигнования)</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</si>
  <si>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(Иные бюджетные ассигнования)</t>
  </si>
  <si>
    <t>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 (Иные бюджетные ассигнования)</t>
  </si>
  <si>
    <t>Поддержка экономически значимых региональных программ в области животноводства (Иные бюджетные ассигнования)</t>
  </si>
  <si>
    <t>Поддержка экономически значимых региональных программ в области животноводства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</si>
  <si>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(Иные бюджетные ассигнования)</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</si>
  <si>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(Иные бюджетные ассигнования)</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</si>
  <si>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бюджета субъекта Российской Федерации (Иные бюджетные ассигнования)</t>
  </si>
  <si>
    <t>Поддержка развития производства аквакультуры (Иные бюджетные ассигнования)</t>
  </si>
  <si>
    <t>Возмещение части процентной ставки по инвестиционным кредитам на строительство и реконструкцию объектов мясного скотоводства (Иные бюджетные ассигнования)</t>
  </si>
  <si>
    <t>Поддержка начинающих фермеров (Иные бюджетные ассигнования)</t>
  </si>
  <si>
    <t>Развитие семейных животноводческих ферм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</si>
  <si>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(Иные бюджетные ассигнования)</t>
  </si>
  <si>
    <t>Возмещение части затрат крестьянских (фермерских) хозяйств, включая индивидуальных предпринимателей при оформлении в собственность земельных участков из земель сельскохозяйственного назначения (Иные бюджетные ассигнования)</t>
  </si>
  <si>
    <t>Возмещение части затрат крестьянских (фермерских) хозяйств, включая индивидуальных предпринимателей при оформлении в собственность земельных участков из земель сельскохозяйственного назначения за счет средств бюджета субъекта Российской Федерации (Иные бюджетные ассигнования)</t>
  </si>
  <si>
    <t>Грантовая поддержка сельскохозяйственных потребительских кооперативов для развития материально-технической базы (Иные бюджетные ассигнования)</t>
  </si>
  <si>
    <t>Поддержка сельскохозяйственной науки и подготовка кадров (Иные бюджетные ассигнования)</t>
  </si>
  <si>
    <t>Реализация мероприятий федеральной целевой программы "Развитие мелиорации земель сельскохозяйственного назначения России на 2014 - 2020 годы" (Иные бюджетные ассигнования)</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</si>
  <si>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(Иные бюджетные ассигнования)</t>
  </si>
  <si>
    <t>Возмещение части прямых понесенных затрат на создание и модернизацию объектов картофелехранилищ и овощехранилищ (Иные бюджетные ассигнования)</t>
  </si>
  <si>
    <t>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</si>
  <si>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тепличных комплексов (Иные бюджетные ассигнования)</t>
  </si>
  <si>
    <t>Субсидии на 1 килограмм реализованного и (или) отгруженного на собственную переработку молока (Иные бюджетные ассигнования)</t>
  </si>
  <si>
    <t>Возмещение части прямых понесенных затрат на создание и модернизацию объектов животноводческих комплексов молочного направления (молочных ферм) (Иные бюджетные ассигнования)</t>
  </si>
  <si>
    <t>Субсидии на 1 килограмм реализованного и (или) отгруженного на собственную переработку молока за счет средств бюджета субъекта Российской Федерации (Иные бюджетные ассигнования)</t>
  </si>
  <si>
    <t>Возмещение части процентной ставки по краткосрочным кредитам (займам) на развитие молочного скотоводства (Иные бюджетные ассигнования)</t>
  </si>
  <si>
    <t>Возмещение части процентной ставки по инвестиционным кредитам (займам) на строительство и реконструкцию объектов для молочного скотоводства (Иные бюджетные ассигнования)</t>
  </si>
  <si>
    <t>Возмещение части процентной ставки по краткосрочным кредитам (займам) на развитие молочного скотоводства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</si>
  <si>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бюджета субъекта Российской Федерации (Иные бюджетные ассигнования)</t>
  </si>
  <si>
    <t>Стимулирование развития молочного скотоводства (Иные бюджетные ассигнования)</t>
  </si>
  <si>
    <t>Возмещение части затрат на приобретение элитных семян (Иные бюджетные ассигнования)</t>
  </si>
  <si>
    <t>Возмещение части затрат на приобретение элитных семян за счет средств бюджета субъекта Российской Федерации (Иные бюджетные ассигнования)</t>
  </si>
  <si>
    <t>Поддержка племенного животноводства (Иные бюджетные ассигнования)</t>
  </si>
  <si>
    <t>Поддержка племенного животноводства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</si>
  <si>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(Иные бюджетные ассигнования)</t>
  </si>
  <si>
    <t>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(Иные бюджетные ассигнования)</t>
  </si>
  <si>
    <t>Возмещение части процентной ставки по инвестиционным кредитам (займам) на строительство и реконструкцию селекционно-генетических и селекционно-семеноводческих центров в подотраслях животноводства и растениеводства (Иные бюджетные ассигнования)</t>
  </si>
  <si>
    <t>Возмещение части процентной ставки по краткосрочным кредитам (займам) на развитие селекционно-генетических и селекционно-семеноводческих центров в подотраслях животноводства и растениеводства за счет средств бюджета субъекта Российской Федерации (Иные бюджетные ассигнования)</t>
  </si>
  <si>
    <t>Возмещение части процентной ставки по инвестиционным кредитам (займам) на строительство и реконструкцию селекционно-генетических и селекционно-семеноводческих центров в подотраслях животноводства и растениеводства за счет средств бюджета субъекта Российской Федерации (Иные бюджетные ассигнования)</t>
  </si>
  <si>
    <t>Областной конкурс лучший по профессии среди технологов по воспроизводству  (Иные бюджетные ассигнования)</t>
  </si>
  <si>
    <t>Поддержка племенного крупного рогатого скота молочного направления (Иные бюджетные ассигнования)</t>
  </si>
  <si>
    <t>Поддержка племенного крупного рогатого скота молочного направления  за счет средств бюджета субъекта Российской Федерации (Иные бюджетные ассигнования)</t>
  </si>
  <si>
    <t>Поддержка племенного крупного рогатого скота мясного направления (Иные бюджетные ассигнования)</t>
  </si>
  <si>
    <t>Поддержка племенного крупного рогатого скота мясного направления  за счет средств бюджета субъекта Российской Федерации (Иные бюджетные ассигнования)</t>
  </si>
  <si>
    <t>02 4 02 73050</t>
  </si>
  <si>
    <t>Иные межбюджетные трансферты бюджетам муниципальных образований на обеспечение видеонаблюдением аудиторий пунктов проведения единого государственного экзамена (Межбюджетные трансферты)</t>
  </si>
  <si>
    <t>01 4 02 57010</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</si>
  <si>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(Межбюджетные трансферты)</t>
  </si>
  <si>
    <t>Основное мероприятие "Мероприятия по вовлечению населения в занятия физической культурой и массовым спортом"</t>
  </si>
  <si>
    <t>Основное мероприятие "Мероприятия по поэтапному внедрению Всероссийского физкультурно-спортивного комплекса "Готов к труду и обороне" (ГТО)"</t>
  </si>
  <si>
    <t>06 1 02 51270</t>
  </si>
  <si>
    <t>06 1 02 R1270</t>
  </si>
  <si>
    <t>12 4 04 59700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</si>
  <si>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</si>
  <si>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(Закупка товаров, работ и услуг для обеспечения государственных (муниципальных) нужд)</t>
  </si>
  <si>
    <t>04 2 01 11590</t>
  </si>
  <si>
    <t>Осуществление полномочий по обеспечению права граждан на социальное обслуживание (Иные бюджетные ассигнования)</t>
  </si>
  <si>
    <t>Мероприятия   государственной программы  Российской Федерации "Доступная среда"  (Закупка товаров, работ и услуг для обеспечения государственных (муниципальных) нужд)</t>
  </si>
  <si>
    <t>04 1 02 12450</t>
  </si>
  <si>
    <t>Оплата ежемесячных денежных выплат лицам, родившимся в период с 22 июня 1923 года по 3 сентября 1945 года  (Дети войны) (Иные бюджетные ассигнования)</t>
  </si>
  <si>
    <t>Субвенции на выплату пособий малоимущим гражданам и гражданам, оказавшимся в трудной жизненной ситуации  (Межбюджетные трансферты)</t>
  </si>
  <si>
    <t>04 3 02 12870</t>
  </si>
  <si>
    <t>Содержание ребенка в семье опекуна и приемной семье, а также вознаграждение, причитающееся приемному родителю (Иные бюджетные ассигнования)</t>
  </si>
  <si>
    <t>Мероприятия  по поддержке социально-ориентированных некоммерческих организаций  за счет средств бюджета субъекта Российской федерации  (Иные бюджетные ассигнования)</t>
  </si>
  <si>
    <t>02 1 04 72120</t>
  </si>
  <si>
    <t>Субсидии на софинансирование капитального ремонта объектов  муниципальной собственности (Межбюджетные трансферты)</t>
  </si>
  <si>
    <t>02 2 06 72120</t>
  </si>
  <si>
    <t>Субсидии на софинансирование капитального ремонта объектов муниципальной собственности (Межбюджетные трансферты)</t>
  </si>
  <si>
    <t>05 3 04</t>
  </si>
  <si>
    <t>05 3 04 40370</t>
  </si>
  <si>
    <t>400</t>
  </si>
  <si>
    <t>Основное мероприятие "Развитие инфраструктуры сферы культуры"</t>
  </si>
  <si>
    <t>06 1 03 71120</t>
  </si>
  <si>
    <t>06 1 03 R4950</t>
  </si>
  <si>
    <t>06 1 03</t>
  </si>
  <si>
    <t>Основное мероприятие "Создание спортивной инфраструктуры и материально-технической базы для занятий физической культурой и спортом"</t>
  </si>
  <si>
    <t>Основное мероприятие "Финансовое обеспечение обязательного медицинского страхования"</t>
  </si>
  <si>
    <t xml:space="preserve">Капитальные вложения в объекты недвижимого имущества государственной (муниципальной) собственности (Предоставление субсидий бюджетным, автономным учреждениям и иным некоммерческим организациям) </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</si>
  <si>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(Иные бюджетные ассигнования)</t>
  </si>
  <si>
    <t>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бюджета субъекта Российской Федерации  (Иные бюджетные ассигнования)</t>
  </si>
  <si>
    <t>Обеспечение проведения противоэпизоотических мероприятий (Закупка товаров, работ и услуг для обеспечения государственных (муниципальных) нужд)</t>
  </si>
  <si>
    <t>Развитие системы единого государственного информационного обеспечения агропромышленного комплекса (Закупка товаров, работ и услуг для обеспечения государственных (муниципальных) нужд)</t>
  </si>
  <si>
    <t>Основное мероприятие "Обеспечение деятельности (Оказание услуг) государственных учреждений (организаций)"</t>
  </si>
  <si>
    <t>Поддержка сельскохозяйственной науки и подготовка кадров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</si>
  <si>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(Закупка товаров, работ и услуг для обеспечения государственных (муниципальных) нужд)</t>
  </si>
  <si>
    <t>Обеспечение деятельности (оказание услуг) государственных учреждений (организаций)   (Предоставление субсидий бюджетным, автономным учреждениям и иным некоммерческим организациям)</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</si>
  <si>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(Межбюджетные трансферты)</t>
  </si>
  <si>
    <t>Протезно-ортопедическая помощь гражданам, не имеющим группу инвалидности (Закупка товаров, работ и услуг для обеспечения государственных (муниципальных) нужд)</t>
  </si>
  <si>
    <t>12 1 01 90019</t>
  </si>
  <si>
    <t>11 7 02 29990</t>
  </si>
  <si>
    <t>11 Б 01 50430</t>
  </si>
  <si>
    <t>01 5 01 90019</t>
  </si>
  <si>
    <t>11 5 03 60310</t>
  </si>
  <si>
    <t>10 3 01 90019</t>
  </si>
  <si>
    <t>Основное мероприятие "Развитие предпринимательства в сфере сельского туризма"</t>
  </si>
  <si>
    <t>Государственная программа Белгородской области "Развитие экономического потенциала и формирование благоприятного предпринимательского климата в Белгородской области на 2014-2020 годы"</t>
  </si>
  <si>
    <t xml:space="preserve">Государственная программа Белгородской области "Социальная поддержка граждан в Белгородской области на 2014-2020 годы" </t>
  </si>
  <si>
    <t xml:space="preserve">Государственная программа Белгородской области "Развитие сельского хозяйства и рыбоводства в Белгородской области на 2014-2020 годы"       </t>
  </si>
  <si>
    <t>Реализация мероприятий федеральной целевой программы "Развитие мелиорации земель сельскохозяйственного назначения России на 2014-2020 годы" за счет средств бюджета субъекта Российской Федерации (Иные бюджетные ассигнования)</t>
  </si>
  <si>
    <t>Реализация мероприятий федеральной целевой программы "Развитие мелиорации земель сельскохозяйственного назначения России на 2014-2020 годы" за счет средств бюджета субъекта Российской Федерации (Закупка товаров, работ и услуг для обеспечения государственных (муниципальных) нужд)</t>
  </si>
  <si>
    <t>Государственная программа Белгородской области "Совершенствование и развитие транспортной системы и дорожной сети в Белгородской области на 2014-2020 годы"</t>
  </si>
  <si>
    <t>Государственная программа Белгородской области "Социальная поддержка граждан в Белгородской области на 2014-2020 годы"</t>
  </si>
  <si>
    <t xml:space="preserve">Подпрограмма «Развитие и государственная поддержка малого и среднего предпринимательства» </t>
  </si>
  <si>
    <t>Основное мероприятие "Развитие и модернизация инфраструктуры туризма и придорожного сервиса"</t>
  </si>
  <si>
    <t>Реализация мероприятий федеральной целевой программы "Устойчивое развитие сельских территорий на 2014-2017 годы и на период до 2020 года"  за счет средств бюджета субъекта Российской Федерации (Межбюджетные трансферты)</t>
  </si>
  <si>
    <t>Государственная программа  Белгородской области "Развитие образования Белгородской области  на 2014-2020 годы"</t>
  </si>
  <si>
    <t>Государственная программа Белгородской области «Социальная поддержка граждан в Белгородской области  на 2014-2020 годы»</t>
  </si>
  <si>
    <t>Государственная программа Белгородской области "Обеспечение населения Белгородской области информацией о деятельности органов государственной власти и приоритетах региональной политики на 2014-2020 годы"</t>
  </si>
  <si>
    <t>Реализация мероприятий федеральной целевой программы "Устойчивое развитие сельских территорий на 2014-2017 годы и на период до 2020 года"  за счет средств бюджета субъекта Российской Федерации (Капитальные вложения в объекты государственной (муниципальной) собственности)</t>
  </si>
  <si>
    <t>Мероприятия  государственной программы Российской Федерации "Доступная среда" за счет средств субъекта Российской Федерации (Предоставление субсидий бюджетным, автономным учреждениям и иным некоммерческим организациям)</t>
  </si>
  <si>
    <t>Мероприятия государственной программы "Доступная среда" до 2020 года за счет средств субъекта Российской Федерации  (Закупка товаров, работ и услуг для обеспечения государственных (муниципальных) нужд)</t>
  </si>
  <si>
    <t>Государственная программа Белгородской области "Социальная поддержка граждан Белгородской области на 2014-2020 годы"</t>
  </si>
  <si>
    <t>Обеспечение деятельности (оказание услуг) государственных учреждений (организаций)  Белгородской области  (Иные бюджетные ассигнования)</t>
  </si>
  <si>
    <t>Государственная программа Белгородской области «Развитие образования Белгородской области на 2014-2020 годы»</t>
  </si>
  <si>
    <t xml:space="preserve">Государственная программа Белгородской области "Развитие образования Белгородской области на 2014-2020 годы" </t>
  </si>
  <si>
    <t>Государственная программа Белгородской области "Развитие кадровой политики Белгородской области на 2014-2020 годы"</t>
  </si>
  <si>
    <t>Основное мероприятие "Профилактика  безнадзорности и правонарушений несовершеннолетних"</t>
  </si>
  <si>
    <t>Основное мероприятие  «Реализация механизмов  оценки качества  образования в соответствии с государственными образовательными стандартами»</t>
  </si>
  <si>
    <t>Основное мероприятие "Создание условий успешной социализации и эффективной самореализации молодежи"</t>
  </si>
  <si>
    <t xml:space="preserve">Подпрограмма  "Доступная среда" </t>
  </si>
  <si>
    <t>Основное мероприятие «Реализация мероприятий федеральной целевой программы «Культура России (2012-2018 годы)»</t>
  </si>
  <si>
    <t>Субсидии на реализацию мероприятий федеральной целевой программы "Культура России (2012-2018 годы)"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</si>
  <si>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Реализация мероприятий федеральной целевой программы «Культура России (2012-2018 годы) за счет средств субъекта Российской Федерации (Предоставление субсидий бюджетным, автономным учреждениям и иным некоммерческим организациям)</t>
  </si>
  <si>
    <t>Государственная программа  Белгородской области  "Развитие здравоохранения Белгородской области  на 2014-2020 годы"</t>
  </si>
  <si>
    <t xml:space="preserve">Подпрограмма "Профилактика немедицинского потребления наркотических средств и психотропных веществ" </t>
  </si>
  <si>
    <t xml:space="preserve">Подпрограмма "Оказание паллиативной помощи, в том числе детям" </t>
  </si>
  <si>
    <t>Закупки иммунопрепаратов для вакцинопрофилактики инфекций по эпидемическим показаниям (вакцинация против бешенства, пневмококковой инфекции, ветряной оспы, вирусного гепатита A) (Закупка товаров, работ и услуг для обеспечения государственных (муниципальных) нужд)</t>
  </si>
  <si>
    <t>Подпрограмма "Профилактика немедицинского потребления наркотических средств и психотропных веществ"</t>
  </si>
  <si>
    <t>Государственная программа Белгородской области "Развитие здравоохранения Белгородской области на 2014-2020 годы"</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</si>
  <si>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(Социальное обеспечение и иные выплаты населению)</t>
  </si>
  <si>
    <t>Осуществление переданных органам государственной власти  субъектов Российской Федерации полномочий Российской Федерации по выплате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 81-ФЗ "О государственных пособиях гражданам, имеющим детей"  (Межбюджетные трансферты)</t>
  </si>
  <si>
    <t xml:space="preserve">Осуществление переданных органам государственной власти  субъектов Российской Федерации полномочий Российской Федерации по выплате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 81-ФЗ "О государственных пособиях гражданам, имеющим детей"  (Межбюджетные трансферты) </t>
  </si>
  <si>
    <t>Осуществление переданных органам государственной власти  субъектов Российской Федерации полномочий Российской Федерации по выплате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 в соответствии с Федеральным законом от 19 мая 1995 года № 81-ФЗ "О государственных пособиях гражданам, имеющим детей" (Межбюджетные трансферты)</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</si>
  <si>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(Социальное обеспечение и иные выплаты населению)</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</si>
  <si>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 (Социальное обеспечение и иные выплаты населению)</t>
  </si>
  <si>
    <t>Реализация мероприятий федеральной целевой программы "Устойчивое развитие сельских территорий на 2014-2017 годы и на период до 2020 года"  за счет средств бюджета субъекта Российской Федерации (Социальное обеспечение и иные выплаты населению)</t>
  </si>
  <si>
    <t xml:space="preserve">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(Социальное обеспечение и иные выплаты населению)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</si>
  <si>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(Предоставление субсидий бюджетным, автономным учреждениям и иным некоммерческим организациям)</t>
  </si>
  <si>
    <t>Государственная программа Белгородской области «Обеспечение безопасности жизнедеятельности населения  Белгородской области на 2014-2020 годы»</t>
  </si>
  <si>
    <t>Финансовое обеспечение мероприятий федеральной целевой программы "Развитие физической культуры и спорта в Российской Федерации на 2016-2020 годы" за счет средств бюджета субъекта Российской Федерации (Межбюджетные трансферты)</t>
  </si>
  <si>
    <t>Оказание адресной финансовой поддержки спортивных организаций, осуществляющих подготовку спортивного резерва для сборных команд Российской Федерации за счет средств субъекта Российской Федерации  (Предоставление субсидий бюджетным, автономным учреждениям и иным некоммерческим организациям)</t>
  </si>
  <si>
    <t>Подпрограмма «Сохранение, воспроизводство и использование животного мира»</t>
  </si>
  <si>
    <t>Государственная программа  Белгородской области "Развитие здравоохранения Белгородской области на 2014-2020 годы"</t>
  </si>
  <si>
    <t>Основное мероприятие "Мероприятия, направленные на обследование населения с целью выявления туберкулеза, лечения больных туберкулезом, профилактические мероприятия"</t>
  </si>
  <si>
    <t>Субвенции на социальную поддержку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(Межбюджетные трансферты)</t>
  </si>
  <si>
    <t xml:space="preserve">Основное мероприятие "Обеспечение функций  органов власти Белгородской области,  в том числе территориальных органов" </t>
  </si>
  <si>
    <t xml:space="preserve">Основное мероприятие "Субвенции на возмещение расходов по гарантированному перечню услуг по погребению в рамках статьи 12 Федерального закона от 12.01.1996 № 8-ФЗ "О погребении и похоронном деле" </t>
  </si>
  <si>
    <t>Субвенции на возмещение расходов по гарантированному перечню услуг по погребению в рамках статьи 12 Федерального закона от 12.01.1996 № 8-ФЗ "О погребении и похоронном деле" (Межбюджетные трансферты)</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</si>
  <si>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(Социальное обеспечение и иные выплаты населению)</t>
  </si>
  <si>
    <t>Финансовое обеспечение единовременных компенсационных выплат медицинским работникам (Социальное обеспечение и иные выплаты населению)</t>
  </si>
  <si>
    <t>04 3 01 53810</t>
  </si>
  <si>
    <t>04 3 01 50840</t>
  </si>
  <si>
    <t>Субвенции для осуществления полномочий по ежемесячной денежной выплате, назначаемой в случае рождения третьего ребенка или последующих детей до достижения ребенком возраста трех лет (Межбюджетные трансферты)</t>
  </si>
  <si>
    <t>Возмещение прямых понесенных затрат на создание и модернизацию объектов плодохранилищ, а также на приобретение техники и оборудования за счет средств областного бюджета  (Иные бюджетные ассигнования)</t>
  </si>
  <si>
    <t>11 1 08 R4370</t>
  </si>
  <si>
    <t>Поощрение лучших учителей (Закупка товаров, работ и услуг для обеспечения государственных (муниципальных) нужд)</t>
  </si>
  <si>
    <t>02 2 04 50880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</si>
  <si>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(Социальное обеспечение и иные выплаты населению)</t>
  </si>
  <si>
    <t>15 2 02 38930</t>
  </si>
  <si>
    <t>Резервный фонд Правительства Белгородской области (Капитальные вложения в объекты государственной (муниципальной) собственности)</t>
  </si>
  <si>
    <t>02 2 06 20550</t>
  </si>
  <si>
    <t>02 2 06 70550</t>
  </si>
  <si>
    <t xml:space="preserve">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  (Межбюджетные трансферты) </t>
  </si>
  <si>
    <t>02 3 03</t>
  </si>
  <si>
    <t>Основное мероприятие "Развитие инфраструктуры дополнительного образования"</t>
  </si>
  <si>
    <t>02 3 03 40370</t>
  </si>
  <si>
    <t>02 3 03 72120</t>
  </si>
  <si>
    <t>Резервный фонд Правительства Белгородской области (Предоставление субсидий бюджетным, автономным учреждениям и иным некоммерческим организациям)</t>
  </si>
  <si>
    <t>05 1 06</t>
  </si>
  <si>
    <t>05 1 06 72120</t>
  </si>
  <si>
    <t>05 2 04</t>
  </si>
  <si>
    <t>05 2 04 72120</t>
  </si>
  <si>
    <t>Основное мероприятие «Развитие инфраструктуры сферы культуры»</t>
  </si>
  <si>
    <t>Субсидии на софингансирование капитального ремонта объектов муниципальной собственности" (Межбюджетные трансферты)</t>
  </si>
  <si>
    <t>05 3 04 20550</t>
  </si>
  <si>
    <t>05 3 04 70550</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</si>
  <si>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 (Межбюджетные трансферты)</t>
  </si>
  <si>
    <t>05 3 04 71120</t>
  </si>
  <si>
    <t>05 3 04 72120</t>
  </si>
  <si>
    <t>Субсидии на софинансирование капитальных вложений (строительства, реконструкции) в объекты муниципальной собственности" (Межбюджетные трансферты)</t>
  </si>
  <si>
    <t>05 4 04 72220</t>
  </si>
  <si>
    <t xml:space="preserve">05 4 04 </t>
  </si>
  <si>
    <t>Основное мероприятие "Сохранение объектов культурного наследия (памятников истории культуры)"</t>
  </si>
  <si>
    <t>Субсидии на сохранение объектов культурного наследия (памятников истории культуры) (Межбюджетные трансферты)</t>
  </si>
  <si>
    <t>03 3 08 20550</t>
  </si>
  <si>
    <t>Резервный фонд Правительства Белгородской области  (Предоставление субсидий бюджетным, автономным учреждениям и иным некоммерческим организациям)</t>
  </si>
  <si>
    <t>99 9 00 70550</t>
  </si>
  <si>
    <t>Средства, передаваемые для компенсации расходов, возникших в результате решений, принятых органами власти другого уровня, за счет средств резервного фонда Правительства Белгородской области (Межбюджетные транферты)</t>
  </si>
  <si>
    <t>09 1 07 70550</t>
  </si>
  <si>
    <t>06 1 03 70550</t>
  </si>
  <si>
    <t>02 1 04 20550</t>
  </si>
  <si>
    <t>Резервный фонд Правительства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</si>
  <si>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Правительства Белгородской области   (Закупка товаров, работ и услуг для обеспечения государственных (муниципальных) нужд)</t>
  </si>
  <si>
    <t>02 4 02 20550</t>
  </si>
  <si>
    <t>04 1 02 20550</t>
  </si>
  <si>
    <t>Резервный фонд Правительства Белгородской области  (Социальное обеспечение и иные выплаты населению)</t>
  </si>
  <si>
    <t>Обеспечение деятельности депутатов Государственной Думы и их помощников в избирательных округах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</si>
  <si>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депутатов Государственной Думы и их помощников в избирательных округах  (Закупка товаров, работ и услуг для обеспечения государственных нужд)</t>
  </si>
  <si>
    <t>Обеспечение членов Совета Федерации и их помощников в субъектах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</si>
  <si>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членов Совета Федерации и их помощников в субъектах Российской Федерации  (Закупка товаров, работ и услуг для обеспечения государственных нужд)</t>
  </si>
  <si>
    <t>99 9 00 51410</t>
  </si>
  <si>
    <t>99 9 00 51420</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</si>
  <si>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(Иные бюджетные ассигнования)</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</si>
  <si>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(Иные бюджетные ассигнования)</t>
  </si>
  <si>
    <t>Возмещение части процентной ставки по инвестиционным кредитам на строительство и реконструкцию объектов мясного скотоводства  (Иные бюджетные ассигнования)</t>
  </si>
  <si>
    <t>11 3 01 50520</t>
  </si>
  <si>
    <t>Поддержка начинающих фермеров  (Иные бюджетные ассигнования)</t>
  </si>
  <si>
    <t>Возмещение части процентной ставки по долгосрочным, среднесрочным и краткосрочным кредитам, взятым малыми формами хозяйствования  (Межбюджетные трансферты)</t>
  </si>
  <si>
    <t>Возмещение части процентной ставки по краткосрочным кредитам (займам) на развитие молочного скотоводства  (Иные бюджетные ассигнования)</t>
  </si>
  <si>
    <t>Реализация мероприятий федеральной целевой программы "Устойчивое развитие сельских территорий на 2014-2017 годы и на период до 2020 года"   (Межбюджетные трансферты)</t>
  </si>
  <si>
    <t>Реализация мероприятий федеральной целевой программы "Устойчивое развитие сельских территорий на 2014-2017 годы и на период до 2020 года" (Капитальные вложения в объекты государственной (муниципальной) собственности)</t>
  </si>
  <si>
    <t>Реализация мероприятий федеральной целевой программы "Устойчивое развитие сельских территорий на 2014-2017 годы и на период до 2020 года" (Социальное обеспечение и иные выплаты населению)</t>
  </si>
  <si>
    <t>05 6 04</t>
  </si>
  <si>
    <t>05 6 04 51470</t>
  </si>
  <si>
    <t>05 6 04 51480</t>
  </si>
  <si>
    <t>Основное мероприятие "Государственная поддержка муниципальных учреждений культуры и их работников"</t>
  </si>
  <si>
    <t>Государственная поддержка муниципальных учреждений культуры (Межбюджетные трансферты)</t>
  </si>
  <si>
    <t>Государственная поддержка лучших работников муниципальных учреждений культуры, находящихся на территориях сельских поселений (Межбюджетные трансферты)</t>
  </si>
  <si>
    <t>15 2 05</t>
  </si>
  <si>
    <t>15 2 05 40370</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</si>
  <si>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  (Капитальные вложения в объекты государственной (муниципальной) собственности)</t>
  </si>
  <si>
    <t>Мероприятия подпрограммы «Обеспечение жильем молодых семей» федеральной целевой программы «Жилище» на 2015-2020 годы  (Социальное обеспечение и иные выплаты населению)</t>
  </si>
  <si>
    <t>Иные межбюджетные трансферты бюджетам муниципальных образований на финансовое обеспечение дорожной деятельности (Межбюджетные трансферты)</t>
  </si>
  <si>
    <t>10 1 05 72160</t>
  </si>
  <si>
    <t>04 1 01 51980</t>
  </si>
  <si>
    <t>Социальная поддержка Героев Социалистического труда, Героев Труда Российской Федерации и полных кавалеров ордена Трудовой Славы (Межбюджетные отношения)</t>
  </si>
  <si>
    <t>11 3 01 R0510</t>
  </si>
  <si>
    <t>Поддержка экономически значимых региональных программ по развитию мясного скотоводства за счет средств бюджета субъекта Российской Федерации (Иные бюджетные ассигнования)</t>
  </si>
  <si>
    <t>12 2 02 50160</t>
  </si>
  <si>
    <t>Мероприятия субъекта Российской Федерации в рамках мероприятий федеральной целевой программы "Развитие водохозяйственного комплекса Российской Федерации в 2012-2020 годах" за счет средств бюджета субъекта Российской Федерации (Закупка товаров, работ и услуг для обеспечения государственных (муниципальных) нужд)</t>
  </si>
  <si>
    <t>10 2 02 60530</t>
  </si>
  <si>
    <t>Компенсация потерь в доходах организациям железнодорожного транспорта, осуществляющим перевозки по льготным тарифам на проезд детей 5-7 лет железнодорожным транспортом в пригородном сообщении Белгородской области (Иные бюджетные ассигнования)</t>
  </si>
  <si>
    <t>Гранты (Межбюджетные трансферты)</t>
  </si>
  <si>
    <t>Мероприятия субъекта Российской Федерации в рамках мероприятий федеральной целевой программы "Развитие водохозяйственного комплекса Российской Федерации в 2012-2020 годах" (Межбюджетные трансферты)</t>
  </si>
  <si>
    <t>04 5 01 50270</t>
  </si>
  <si>
    <t>Мероприятия государственной программы "Доступная среда" до 2020 года за счет средств субъекта Российской Федерации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</si>
  <si>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(Иные бюджетные ассигнования)</t>
  </si>
  <si>
    <t>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</si>
  <si>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тепличных комплексов, а также на приобретение техники и оборудования (Иные бюджетные ассигнования)</t>
  </si>
  <si>
    <t>Возмещение части прямых понесенных затрат на создание и модернизацию объектов тепличных комплексов, а также на приобретение техники и оборудования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</si>
  <si>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(Иные бюджетные ассигнования)</t>
  </si>
  <si>
    <t>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за счет средств бюджета субъекта Российской Федерации (Иные бюджетные ассигнования)</t>
  </si>
  <si>
    <t>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а также на приобретение техники и оборудования в растениеводстве (Иные бюджетные ассигнования)</t>
  </si>
  <si>
    <t>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а также на приобретение техники и оборудования в растениеводстве за счет средств бюджета субъекта Российской Федерации (Иные бюджетные ассигнования)</t>
  </si>
  <si>
    <t>Резервный фонд Правительства Белгородской области  (Закупка товаров, работ и услуг для обеспечения государственных (муниципальных) нужд)</t>
  </si>
  <si>
    <t>Мероприятия государственной программы "Доступная среда" на 2011-2020 годы  (Межбюджетные трансферты)</t>
  </si>
  <si>
    <t>Мероприятия государственной программы Российской Федерации "Доступная среда" на 2011-2020 годы (Межбюджетные трансферты)</t>
  </si>
  <si>
    <t>Мероприятия государственной программы Российской Федерации "Доступная среда"  на 2011-2020 годы (Предоставление субсидий бюджетным, автономным учреждениям и иным некоммерческим организациям)</t>
  </si>
  <si>
    <t>Мероприятия государственной программы  Российской Федерации "Доступная среда" на 2011-2020 годы (Предоставление субсидий бюджетным, автономным учреждениям и иным некоммерческим организациям)</t>
  </si>
  <si>
    <t>Мероприятия государственной программы  Российской Федерации "Доступная среда" до 2020 года за счет средств бюджета  субъекта Российской федерации  (Предоставление субсидий бюджетным, автономным учреждениям и иным некоммерческим организациям)</t>
  </si>
  <si>
    <t>14 1 01 50640</t>
  </si>
  <si>
    <t>14 1 01 R0640</t>
  </si>
  <si>
    <t>Государственная поддержка малого и среднего предпринимательства, включая крестьянские (фермерские) хозяйства (Закупка товаров, работ и услуг для обеспечения государственных (муниципальных) нужд)</t>
  </si>
  <si>
    <t>Государственная поддержка малого и среднего предпринимательства, включая крестьянские (фермерские) хозяйства за счет средств бюджета субъекта российской Федерации (Закупка товаров, работ и услуг для обеспечения государственных (муниципальных) нужд)</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</si>
  <si>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(Иные бюджетные ассигнования)</t>
  </si>
  <si>
    <t>Резервный фонд Правительства Белгородской области (Межбюджетные трансферты)</t>
  </si>
  <si>
    <t>07 1 03</t>
  </si>
  <si>
    <t>07 1 03 20550</t>
  </si>
  <si>
    <t>Основное мероприятие "Освещение вопросов защиты прав человека и правозащитной деятельности"</t>
  </si>
  <si>
    <t>Резервный фонд Правительства Белгородской области (Закупка товаров, работ и услуг для обеспечения государственных (муниципальных) нужд)</t>
  </si>
  <si>
    <t>15 5 03</t>
  </si>
  <si>
    <t>15 5 03 R4450</t>
  </si>
  <si>
    <t>Основное мероприятие "Организация  и проведение мероприятий, направленных на вовлечение молодежи в предпринимательскую деятельность"</t>
  </si>
  <si>
    <t>Мероприятия государственной программы "Доступная среда" на 2011- 2020 годы (Предоставление субсидий бюджетным, автономным учреждениям и иным некоммерческим организациям)</t>
  </si>
  <si>
    <t>08 3 04 51110</t>
  </si>
  <si>
    <t>08 3 04 R1110</t>
  </si>
  <si>
    <t>Субсидии на софинансирование капитальных вложений в объекты государственной собственности субъектов Российской Федерации  (Капитальные вложения в объекты государственной (муниципальной) собственности)</t>
  </si>
  <si>
    <t>Государственная поддержка малого и среднего предпринимательства, включая крестьянские (фермерские) хозяйства  (Предоставление субсидий бюджетным, автономным учреждениям и иным некоммерческим организации</t>
  </si>
  <si>
    <t>Организация и проведение областных конкурсов по благоустройству муниципальных образований области  (Закупка товаров, работ и услуг для обеспечения государственных (муниципальных) нужд)</t>
  </si>
  <si>
    <t>Организация и проведение областных конкурсов по благоустройству муниципальных образований области (Межбюджетные трансферты)</t>
  </si>
  <si>
    <t>09 2 04 71360</t>
  </si>
  <si>
    <t>Мероприятия государственной программы  Российской Федерации "Доступная среда" на 2011-2020 годы (Закупка товаров, работ и услуг для обеспечения государственных (муниципальных) нужд)</t>
  </si>
  <si>
    <t>Основное мероприятие "Создание спортивной инфраструктуры и материально-технической базы для занятия физической культурой и массовым спортом"</t>
  </si>
  <si>
    <t xml:space="preserve">06 1 03 </t>
  </si>
  <si>
    <t>06 1 03 54950</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</si>
  <si>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</si>
  <si>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Государственная поддержка молодежного предпринимательства за счет средств бюджета субъекта Российской Федерации  (Закупка товаров, работ и услуг для обеспечения государственных (муниципальных) нужд)</t>
  </si>
  <si>
    <t>Мероприятия государственной программы "Доступная среда" на 2011- 2020 годы (Закупка товаров, работ и услуг для обеспечения государственных (муниципальных) нужд)</t>
  </si>
  <si>
    <t>Мероприятия государственной программы "Доступная среда" на 2011- 2020 годы (Межбюджетные трансферты)</t>
  </si>
  <si>
    <t>Мероприятия государственной программы "Доступная среда" на 2011- 2020 годы  (Закупка товаров, работ и услуг для обеспечения государственных (муниципальных) нужд)</t>
  </si>
  <si>
    <t>02 2 06 50970</t>
  </si>
  <si>
    <t>02 2 06 R0970</t>
  </si>
  <si>
    <t>Создание в общеобразовательных организациях, расположенных в сельской местности, условий для занятий физической культурой и спортом (Межбюджетные трансферты)</t>
  </si>
  <si>
    <t>Создание в общеобразовательных организациях, расположенных в сельской местности, условий для занятий физической культурой и спортом за счет средств бюджета субъекта Российской Федерации (Межбюджетные трансферты)</t>
  </si>
  <si>
    <t>15 2 06</t>
  </si>
  <si>
    <t>15 2 06 22110</t>
  </si>
  <si>
    <t>Основное мероприятие "Капитальный ремонт объектов государственной собственности Белгородской области"</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</si>
  <si>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(Межбюджетные трансферты)</t>
  </si>
  <si>
    <t>Мероприятия подпрограммы «Обеспечение жильем молодых семей» федеральной целевой программы «Жилище» на 2015-2020 годы  (Межбюджетные трансферты)</t>
  </si>
  <si>
    <t>Финансовое обеспечение мероприятий федеральной целевой программы "Развитие физической культуры и спорта в Российской Федерации на 2016 - 2020 годы" (Межбюджетные трансферты</t>
  </si>
  <si>
    <t>04 2 01 51720</t>
  </si>
  <si>
    <t>Иные межбюджетные трансферты за счет резервного фонда Президента Российской Федерации  (Предоставление субсидий бюджетным, автономным учреждениям и иным некоммерческим организациям)</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</si>
  <si>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(Межбюджетные трансферты)</t>
  </si>
  <si>
    <t>04 1 02 52240</t>
  </si>
  <si>
    <t>04 1 03 51980</t>
  </si>
  <si>
    <t>Социальная поддержка Героев Социалистического Труда, Героев Труда Российской Федерации и полных кавалеров ордена Трудовой Славы (Межбюджетные трансферты)</t>
  </si>
  <si>
    <t>04 1 04</t>
  </si>
  <si>
    <t>04 10 4 12880</t>
  </si>
  <si>
    <t>Основное мероприятие "Предоставление отдельным категориям  граждан государственной социальной помощи в части проезда к месту  санаторно-курортного лечения и обратно"</t>
  </si>
  <si>
    <t>Возмещение стоимости проезда один раз в год к месту санаторно-курортного лечения больным туберкулезом (Социальное обеспечение и иные выплаты населению)</t>
  </si>
  <si>
    <t>03 3 01 54020</t>
  </si>
  <si>
    <t>Высокотехнологичные виды медицинской помощи (Предоставление субсидий бюджетным, автономным учреждениям и иным некоммерческим организациям)</t>
  </si>
  <si>
    <t>Основное мероприятие "Компенсация расходов, связанных с оказанием медицинскими организациями медицинской помощи гражданам Украины и лицам без гражданства"</t>
  </si>
  <si>
    <t>03 Г 05</t>
  </si>
  <si>
    <t>03 Г 05 54220</t>
  </si>
  <si>
    <t>Мероприятия государственной программы "Доступная среда" до 2020 года за счет средств субъекта Российской Федерации  (Предоставление субсидий бюджетным, автономным учреждениям и иным некоммерческим организациям)</t>
  </si>
  <si>
    <t>Централизованная закупка лекарственных препаратов и изделий медицинского назначения   (Предоставление субсидий бюджетным, автономным учреждениям и иным некоммерческим организациям)</t>
  </si>
  <si>
    <t>03 9 05</t>
  </si>
  <si>
    <t>03 9 05 51610</t>
  </si>
  <si>
    <t>Основное мероприятие "Реализация отдельных полномочий в области лекарственного обеспечения"</t>
  </si>
  <si>
    <t>Реализация отдельных полномочий в области лекарственного обеспечения (Социальное обеспечение и иные выплаты населению)</t>
  </si>
  <si>
    <t>03 3 08 40390</t>
  </si>
  <si>
    <t>Приобретение объектов недвижимого имущества государственной собственности Белгородской области (Капитальные вложения в объекты государственной (муниципальной) собственности)</t>
  </si>
  <si>
    <t>03 5 05 58230</t>
  </si>
  <si>
    <t>04 5 02 R0270</t>
  </si>
  <si>
    <t>04 5 02</t>
  </si>
  <si>
    <t>Основное мероприятие "Формирование условий для просвещенности граждан в вопросах инвалидности и устранения отношенческих барьеров в Белгородской области"</t>
  </si>
  <si>
    <t>04 5 02 29990</t>
  </si>
  <si>
    <t>Средства, передаваемые для компенсации расходов, возникших в результате решения, принятых органами власти другого уровня, за счет средств резервного фонда Правительства Белгородской области (Межбюджетные трансферты)</t>
  </si>
  <si>
    <t>12 1 05</t>
  </si>
  <si>
    <t>12 1 05 00590</t>
  </si>
  <si>
    <t>Основное мероприятие "Создание полезащитных полос"</t>
  </si>
  <si>
    <t>05 5 02 20550</t>
  </si>
  <si>
    <t>07 3 01 52360</t>
  </si>
  <si>
    <t>Реализация мероприятий федеральной целевой программы "Укрепление единства российской нации и этнокультурное развитие народов России (2014 - 2020 годы)"  (Закупка товаров, работ и услуг для обеспечения государственных (муниципальных) нужд)</t>
  </si>
  <si>
    <t>Реализация мероприятий федеральной целевой программы "Развитие мелиорации земель сельскохозяйственного назначения России на 2014-2020 годы" (Иные бюджетные ассигнования)</t>
  </si>
  <si>
    <t>10 1 03 54200</t>
  </si>
  <si>
    <t>10 1 03 R0210</t>
  </si>
  <si>
    <t>10 1 03 50210</t>
  </si>
  <si>
    <t>Финансовое обеспечение мероприятий 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(Капитальные вложения в объекты государственной (муниципальной) собственности)</t>
  </si>
  <si>
    <t>Реализация мероприятий региональных программ в сфере дорожного хозяйства по решениям Правительства Российской Федерации  (Капитальные вложения в объекты государственной (муниципальной) собственности)</t>
  </si>
  <si>
    <t>Финансовое обеспечение мероприятий 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за счет средств бюджета субъекта Российской Федерации (Капитальные вложения в объекты государственной (муниципальной) собственности)</t>
  </si>
  <si>
    <t>Финансовое обеспечение мероприятий программы "Стимулирование программ развития жилищного строительства субъектов Российской Федерации" федеральной целевой программы "Жилище" на 2015-2020 годы за счет средств бюджета субъекта Российской Федерации (Иные бюджетные ассигнования)</t>
  </si>
  <si>
    <t>10 1 04 50180</t>
  </si>
  <si>
    <t>10 1 04 R0180</t>
  </si>
  <si>
    <t>Реализация мероприятий федеральной целевой программы "Устойчивое развитие сельских территорий на 2014-2017 годы и на период до 2020 года" за счет средств бюджета субъекта Российской Федерации (Капитальные вложения в объекты государственной (муниципальной) собственности)</t>
  </si>
  <si>
    <t>Финансовое обеспечение мероприятий федеральной целевой программы развитие образования  на 2016-2020 годы  за счет средств  бюджета субъекта  Российской Федерации (Закупка товаров, работ и услуг для обеспечения государственных (муниципальных) нужд)</t>
  </si>
  <si>
    <t>04 1 01 72550</t>
  </si>
  <si>
    <t>Субвенции на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 (Межбюджетные трансферты)</t>
  </si>
  <si>
    <t>03 3 09</t>
  </si>
  <si>
    <t>03 3 09 54920</t>
  </si>
  <si>
    <t>Основное мероприятие "Развитие системы донорства органов человека в целях трансплантации"</t>
  </si>
  <si>
    <t>Обеспечение медицинской деятельности, связанной с донорством органов человека в целях трансплантации  (Предоставление субсидий бюджетным, автономным учреждениям и иным некоммерческим организациям)</t>
  </si>
  <si>
    <t>03 Д 03 74040</t>
  </si>
  <si>
    <t>Иные бюджетные трансферты на выплату премии Губернатора Белгородской области "За будущее Белгородчины"</t>
  </si>
  <si>
    <t>02 6 02</t>
  </si>
  <si>
    <t>02 6 02 54570</t>
  </si>
  <si>
    <t>Обеспечение мероприятий, связанных с отдыхом и оздоровлением детей, находящихся в трудной жизненной ситуации  (Закупка товаров, работ и услуг для обеспечения государственных нужд)</t>
  </si>
  <si>
    <t>Основное мероприятие "Проведение оздоровительной кампании детей, находящихся в трудной жизненной ситуации"</t>
  </si>
  <si>
    <t>Мероприятия   государственной программы  Российской Федерации "Доступная среда"  (Межбюджетные трансферты)</t>
  </si>
  <si>
    <t>Мероприятия государственной программы "Доступная среда" на 2011- 2020 годы  (Межбюджетные трансферты)</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</si>
  <si>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(Закупка товаров, работ и услуг для обеспечения государственных (муниципальных) нужд)</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</si>
  <si>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(Межбюджетные трансферты)</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</si>
  <si>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(Предоставление субсидий бюджетным, автономным учреждениям и иным некоммерческим организациям)</t>
  </si>
  <si>
    <t>04 2 02 52090</t>
  </si>
  <si>
    <t>Финансовое обеспечение единовременного денежного поощрения лучших врачей (Предоставление субсидий бюджетным, автономным учреждениям и иным некоммерческим организациям)</t>
  </si>
  <si>
    <t>13 1 05 22110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</si>
  <si>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</si>
  <si>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05 2 04 22110</t>
  </si>
  <si>
    <t>03 5 05 40370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</si>
  <si>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 (Межбюджетные трансферты)</t>
  </si>
  <si>
    <t>Обеспечение жильем граждан, уволенных с военной службы (службы), и приравненных к ним лиц (Межбюджетные трансферты)</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</si>
  <si>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(Капитальные вложения в объекты государственной (муниципальной) собственности</t>
  </si>
  <si>
    <t>Реализация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за счет средств бюджета субъекта Российской Федерации (Капитальные вложения в объекты государственной (муниципальной) собственности</t>
  </si>
  <si>
    <t>04 2 02 R2090</t>
  </si>
  <si>
    <t>06 2 03</t>
  </si>
  <si>
    <t>06 2 03 22110</t>
  </si>
  <si>
    <t xml:space="preserve">Основное мероприятие "Создание спортивной инфраструктуры и материально-технической базы для занятий физической культурой и массовым спортом" </t>
  </si>
  <si>
    <t>06 3 01 22110</t>
  </si>
  <si>
    <t>Капитальный ремонт  объектов государственной собственности Белгородской области (Предоставление субсидий бюджетным, автономным учреждениям и иным некоммерческим организациям)</t>
  </si>
  <si>
    <t>02 2 06 55200</t>
  </si>
  <si>
    <t>Субсидии на реализацию мероприятий по содействию создания в субъектах Российской Федерации новых мест в общеобразовательных организациях (Межбюджетные трансферты)</t>
  </si>
  <si>
    <t>02 2 06 R5200</t>
  </si>
  <si>
    <t>Субсидии на реализацию мероприятий по содействию создания в субъектах Российской Федерации новых мест в общеобразовательных организациях за счет средств бюджета субъекта Российской Федерации (Межбюджетные трансферты)</t>
  </si>
  <si>
    <t>Компенсация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 же затрат по проведению указанным лицам профилактических прививок, включенных в календарь профилактических прививок по эпидемическим показаниям ((Закупка товаров, работ и услуг для обеспечения государственных (муниципальных) нужд))</t>
  </si>
  <si>
    <t>Компенсация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 же затрат по проведению указанным лицам профилактических прививок, включенных в календарь профилактических прививок по эпидемическим показаниям  (Предоставление субсидий бюджетным, автономным учреждениям и иным некоммерческим организациям)</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</si>
  <si>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(Предоставление субсидий бюджетным, автономным учреждениям и иным некоммерческим организациям)</t>
  </si>
  <si>
    <t>Основное мероприятие "Закупка оборудования (включая медицинское)</t>
  </si>
  <si>
    <t>Закупка оборудования (включая медицинское) (Закупка товаров, работ и услуг для обеспечения государственных (муниципальных) нужд)</t>
  </si>
  <si>
    <t>03 3 07 20550</t>
  </si>
  <si>
    <t>05 1 02 56100</t>
  </si>
  <si>
    <t>15 5 02 20550</t>
  </si>
  <si>
    <t>Комплектование книгами для детей и юношества фондов государственных и муниципальных библиотек (Закупка товаров, работ и услуг для обеспечения государственных (муниципальных) нужд)</t>
  </si>
  <si>
    <t>15 5 03 54450</t>
  </si>
  <si>
    <t>Государственная поддержка молодежного предпринимательства  (Закупка товаров, работ и услуг для обеспечения государственных (муниципальных) нужд)</t>
  </si>
  <si>
    <t>Основное мероприятие "Поддержка экономически значимых региональных программ в области животноводства"</t>
  </si>
  <si>
    <t>Поддержка экономически значимых региональных программ в области животноводства  (Иные бюджетные ассигнования)</t>
  </si>
  <si>
    <t>11 Б 03 60130</t>
  </si>
  <si>
    <t>Поддержка развития отрасли отрасли молочного скотоводства  (Иные бюджетные ассигнования)</t>
  </si>
  <si>
    <t>Резервный фонд Правительства Белгородской области  (Капитальные вложения в объекты государственной (муниципальной) собственности)</t>
  </si>
  <si>
    <t xml:space="preserve">в том числе взнос в уставный капитал акционерного общества «Белгородская пригородная пассажирская компания» </t>
  </si>
  <si>
    <t>Обеспечение мероприятий, связанных с отдыхом и оздоровлением детей, находящихся в трудной жизненной ситуации  (Социальное обеспечение и иные выплаты населению)</t>
  </si>
  <si>
    <t>14 2 01 71320</t>
  </si>
  <si>
    <t>Иные межбюджетные трансферты на создание и развитие сети многофункциональных центров предоставления госудаоственных и муниципальных услуг (Межбюджетные трансферты)</t>
  </si>
  <si>
    <t>Резервный фонд Правительства Белгородской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</si>
  <si>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Внедрение и сопровождение информационной системы управления государственными и муниципальными закупками в Белгородской области (Закупка товаров, работ и услуг для обеспечения государственных (муниципальных) нужд)</t>
  </si>
  <si>
    <t>Основное мероприятие "Информационно-техническое обслуживание специализированных программных продуктов"</t>
  </si>
  <si>
    <t>Информационно-техническое обслуживание специализированных программных продуктов (Закупка товаров, работ и услуг для обеспечения государственных (муниципальных) нужд)</t>
  </si>
  <si>
    <t>Основное мероприятие "Внедрение и сопровождение информационной системы управления государственными и муниципальными закупками в Белгородской области"</t>
  </si>
  <si>
    <t>03 2</t>
  </si>
  <si>
    <t>Подпрограмма "Развитие первичной медико-санитарной помощи"</t>
  </si>
  <si>
    <t>03 2 01</t>
  </si>
  <si>
    <t>Основное мероприятие "Закупки оборудования (включая медицинское)"</t>
  </si>
  <si>
    <t>03 2 01 20880</t>
  </si>
  <si>
    <t>Закупки оборудования (включая медицинское) (Предоставление субсидий бюджетным, автономным учреждениям и  иным некоммерческим организациям)</t>
  </si>
  <si>
    <t>04 4 02</t>
  </si>
  <si>
    <t>04 4 02 R0850</t>
  </si>
  <si>
    <t>Основное мероприятие "Обеспечение поэтапного доступа социально-ориентированных некоммерческих организаций, осуществляющих деятельность в социальной сфере, к бюджетным средствам, выделяемым на предоставление социальных услуг населению"</t>
  </si>
  <si>
    <t>Мероприятия по обеспечению поэтапного доступа социально-ориентированных некоммерческих организаций, осуществляющих деятельность в социальной сфере, к бюджетным средствам, выделяемым на предоставление социальных услуг населению  (Предоставление субсидий бюджетным, автономным учреждениям и иным некоммерческим организациям)</t>
  </si>
  <si>
    <t>Создание и продвижение туристского продукта Белгородской области  (Закупка товаров, работ и услуг для обеспечения государственных (муниципальных) нужд)</t>
  </si>
  <si>
    <t>Государственная поддержка малого и среднего предпринимательства, включая крестьянские (фермерские) хозяйства  (Иные бюджетные ассигнования)</t>
  </si>
  <si>
    <t>Государственная поддержка малого и среднего предпринимательства, включая крестьянские (фермерские) хозяйства за счет средств бюджета субъекта Российской Федерации   (Иные бюджетные ассигнования)</t>
  </si>
  <si>
    <t>Основное мероприятие "Оплата жилищно-коммунальных услуг отдельным категориям граждан"</t>
  </si>
  <si>
    <t>02 3 02 R4980</t>
  </si>
  <si>
    <t>Финансовое обоеспечение мероприятий федеральной целевой программы развития образования на 2016-2020 годы за счет средств бюджета субъектв Российской Федерации (Закупка товаров, работ и услуг для государственных (муниципальных) нужд)</t>
  </si>
  <si>
    <t>Подготовка управленческих кадров  для организаций  народного хозяйства Российской Федерации (Закупка товаров, работ и услуг для обеспечения государственных нужд)</t>
  </si>
  <si>
    <t>15 4 01 50660</t>
  </si>
  <si>
    <t>02 5 06 R4980</t>
  </si>
  <si>
    <t>Финансовое обеспечение мероприятий федеральной целевой программы развития образования на 2016-2020 годы за счет средств бюджета субъекта Российской Федерации (Закупка товаров, работ и услуг для государственных (муниципальных) нужд)</t>
  </si>
  <si>
    <t>Закупки оборудования (включая медицинское) (Закупка товаров, работ и услуг для обеспечения государственных (муниципальных) нужд)</t>
  </si>
  <si>
    <t>05 2 04 40370</t>
  </si>
  <si>
    <t>03 2 03</t>
  </si>
  <si>
    <t>03 2 03 40370</t>
  </si>
  <si>
    <t>Строительство (реконструкция) объектов социального и производственного комплексов, в том числе объектов общегражданского назначения, жилья, инфраструктуры  (Капитальные вложения в объекты государственной (муниципальной) собственности)</t>
  </si>
  <si>
    <t>04 1 01 54620</t>
  </si>
  <si>
    <t>Компенсация отдельным категориям граждан оплаты взноса на капитальный ремонт общего имущества в многоквартирном доме (Межбюджетные трансферты)</t>
  </si>
  <si>
    <t>Поощрение лучших учителей (Социальное обеспечение и иные выплаты населению)</t>
  </si>
  <si>
    <t>Поощрение лучших учителей за счет средств бюджета субъекта Российской Федерации (Закупка товаров, работ и услуг для обеспечения государственных (муниципальных) нужд)</t>
  </si>
  <si>
    <t>Поощрение лучших учителей за счет средств бюджета субъекта Российской Федерации  (Социальное обеспечение и иные выплаты населению)</t>
  </si>
  <si>
    <t>99 9 00 20590</t>
  </si>
  <si>
    <t>Денежные взыскания (штрафы) за нарушение условий договоров (соглашений) о предоставлении субсидии из федерального бюджета</t>
  </si>
  <si>
    <t>2017 год</t>
  </si>
  <si>
    <t>2018 год</t>
  </si>
  <si>
    <t>2019 год</t>
  </si>
  <si>
    <t>08 2</t>
  </si>
  <si>
    <t>Подпрограмма "Развитие машиностроения"</t>
  </si>
  <si>
    <t>08 2 01</t>
  </si>
  <si>
    <t>Основное мероприятие "Модернизация и техническое перевооружение производственных мощностей промышленных предприятий, направленных на создание и (или) развитие производства новой высокотехнолоргичной конкурентноспособной продукции, в том числе в соответствии с утвержденными отраслоевыми планами импортозамещения"</t>
  </si>
  <si>
    <t>08 2 01 60350</t>
  </si>
  <si>
    <t>Модернизация и техническое перевооружение производственных мощностей промышленных предприятий, направленных на создание и (или) развитие производства новой высокотехнологичной конкурентноспособной продукции, в том числе в соответствии с утвержденными отраслевыми планами импортозамещения (Иные бюджетные ассигнования)</t>
  </si>
  <si>
    <t>Софинансирование капитальных вложений в объекты государственной собственности субъектов Российской Федерации за счет средств бюджета субъекта Российской Федерации (Капитальные вложения в объекты государственной (муниципальной) собственности)</t>
  </si>
  <si>
    <t>11 И</t>
  </si>
  <si>
    <t>11 И 01</t>
  </si>
  <si>
    <t>11 И 01 55410</t>
  </si>
  <si>
    <t>11 И 01 55420</t>
  </si>
  <si>
    <t>11 И 01 R5420</t>
  </si>
  <si>
    <t>11 И 01 R5410</t>
  </si>
  <si>
    <t>Основное мероприятие "Поддержание доходности сельскохозяйственных товаропроизводителей"</t>
  </si>
  <si>
    <t>Повышение продуктивности крупного рогатого скота молочного направления (Иные бюджетные ассигнования)</t>
  </si>
  <si>
    <t>Оказание несвязанной поддержки сельскохозяйственным товаропроизводителям в области растениеводства  за счет средств бюджета субъекта Российской Федерации (Иные бюджетные ассигнования)</t>
  </si>
  <si>
    <t>Повышение продуктивности крупного рогатого скота молочного направления  за счет средств бюджета субъекта Российской Федерации (Иные бюджетные ассигнования)</t>
  </si>
  <si>
    <t>Подпрограмма "Развитие отраслей агропромышленного комплекса"</t>
  </si>
  <si>
    <t>11 И 02</t>
  </si>
  <si>
    <t>Основное мероприятие "Содействие достижению целевых показателей реализации региональных программ развития агропромышленного комплекса"</t>
  </si>
  <si>
    <t>Оказание содействия достижению целевых показателей реализации региональных программ развития агропромышленного комплекса (Иные бюджетные ассигнования)</t>
  </si>
  <si>
    <t>Оказание содействия достижению целевых показателей реализации региональных программ развития агропромышленного комплекса Российской Федерации (Иные бюджетные ассигнования)</t>
  </si>
  <si>
    <t>Подпрограмма "Стимулирование инвестиционной деятельности в агропромышленном комплексе"</t>
  </si>
  <si>
    <t>11 Л</t>
  </si>
  <si>
    <t>Основное мероприятие "Поддержка инвестиционного кредитования в агропромышленном комплексе"</t>
  </si>
  <si>
    <t>11 Л 01</t>
  </si>
  <si>
    <t>Возмещение части процентной ставки по инвестиционным кредитам (займам) в агропромышленном комплексе за счет средств бюджета субъекта Российской Федерации (Иные бюджетные ассигнования)</t>
  </si>
  <si>
    <t>11 Л 01 R5440</t>
  </si>
  <si>
    <t>Основное мероприятие "Компенсация прямых понесенных затрат на строительство и модернизацию объектов агропромышленного комплекса"</t>
  </si>
  <si>
    <t>11 Л 02</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</si>
  <si>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за счет средств бюджета субъекта Российской Федерации (Иные бюджетные ассигнования)</t>
  </si>
  <si>
    <t>11 Л 02 R5450</t>
  </si>
  <si>
    <t>Выполнение других обязательств по выплате  агентских  комиссий и  вознаграждения   (Закупка товаров, работ и услуг для обеспечения государственных (муниципальных) нужд)</t>
  </si>
  <si>
    <t>99 9 00 98701</t>
  </si>
  <si>
    <t>Информационное освещение деятельности Белгородской областной Думы и ее депутатов (Закупка товаров, работ и услуг для обеспечения государственных (муниципальных) нужд)</t>
  </si>
  <si>
    <t>99 9 00 00750</t>
  </si>
  <si>
    <t>15 6 05</t>
  </si>
  <si>
    <t>15 6 05 29990</t>
  </si>
  <si>
    <t>Основное мероприятие "Расходы на ежегодную премию Николая Ивановича Рыжкова "Созидание"</t>
  </si>
  <si>
    <t>Мероприятия (Социальное обеспечение и иные выплаты населению)</t>
  </si>
  <si>
    <t>Подпрограмма "Патриотическое воспитание граждан Белгородской области</t>
  </si>
  <si>
    <t>Мероприятия (Закупка товаров, работ и услуг для государственных (муниципальных) нужд)</t>
  </si>
  <si>
    <r>
      <rPr>
        <sz val="14"/>
        <color indexed="8"/>
        <rFont val="Times New Roman"/>
        <family val="1"/>
      </rPr>
      <t>Основное мероприятие "Патриотическое воспитание и допризывная подготовка молодежи"</t>
    </r>
  </si>
  <si>
    <t xml:space="preserve">15 8 </t>
  </si>
  <si>
    <t>15 8 01</t>
  </si>
  <si>
    <t>15 8 01 21020</t>
  </si>
  <si>
    <t>15 8 01 29990</t>
  </si>
  <si>
    <t>15 1 01 22010</t>
  </si>
  <si>
    <t>Организация обучения по дополнительным программам повышения квалификации работников мобилизационных органов и руководителей организаций, имеющих мобилизационные задания (Закупка товаров, работ и услуг для обеспечения государственных нужд)</t>
  </si>
  <si>
    <t>11 И 02 55430</t>
  </si>
  <si>
    <t>11 И 02 R5430</t>
  </si>
  <si>
    <t>Основное мероприятие "Поддержка создания и деятельности социально ориентированных некоммерческих организаций, оказывающих услуги в сфере физической культуры и спорта"</t>
  </si>
  <si>
    <t>06 2 05</t>
  </si>
  <si>
    <t>06 2 05 21020</t>
  </si>
  <si>
    <t>Основное мероприятие "Закупка спортивного оборудования для специализированных детско-юношеских спортивных школ олимпийского резерва и училищ олимпийского резерва"</t>
  </si>
  <si>
    <t>06 2 04</t>
  </si>
  <si>
    <t>Финансовое обеспечение мероприятий федеральной целевой программы "Развитие физической культуры и спорта в Российской Федерации на 2016 - 2020 годы" (Предоставление субсидий бюджетным, автономным учреждениям и иным некоммерческим организациям)</t>
  </si>
  <si>
    <t>06 2 04 R4950</t>
  </si>
  <si>
    <t>Государственная программа Белгородской области "Обеспечение населения Белгородской области информацией о  деятельности органов государственной власти и приоритетах  региональной политики на 2014-2020 годы"</t>
  </si>
  <si>
    <t>Субсидии на реализацию мероприятий по обеспечению населения чистой питьевой водой  (Капитальные вложения в объекты государственной (муниципальной) собственности)</t>
  </si>
  <si>
    <t>Субсидии на реализацию мероприятий по содействию создания в субъектах Российской Федерации новых мест в общеобразовательных организациях за счет средств бюджета субъекта Российской Федерации  (Капитальные вложения в объекты государственной (муниципальной) собственности)</t>
  </si>
  <si>
    <t>05 5 04</t>
  </si>
  <si>
    <t>05 5 04 22110</t>
  </si>
  <si>
    <t>Реализация мероприятий по землеустройству и землепользованию (Капитальные вложения в объекты государственной (муниципальной) собственности)</t>
  </si>
  <si>
    <t>Взнос в уставной капитал акционерного общества "Белгородская ипотечная корпорация"  (Капитальные вложения в объекты государственной (муниципальной) собственности)</t>
  </si>
  <si>
    <t>99 9 00 55110</t>
  </si>
  <si>
    <t>99 9 00 R5110</t>
  </si>
  <si>
    <t>Проведение комплексных кадастровых работ за счет средств бюджета субъекта (Закупка товаров, работ и услуг для обеспечения государственных (муниципальных) нужд)</t>
  </si>
  <si>
    <t>Проведение комплексных кадастровых работ (Закупка товаров, работ и услуг для обеспечения государственных (муниципальных) нужд)</t>
  </si>
  <si>
    <t>99 9 00 60480</t>
  </si>
  <si>
    <t>02 2 03 29990</t>
  </si>
  <si>
    <t>Дополнительное образование детей</t>
  </si>
  <si>
    <t>Поддержка отрасли культуры (на укрепление материально-техничекой базы и оснащение оборудованием детских школ искусств) (Межбюджетные трансферты)</t>
  </si>
  <si>
    <t>02 3 02 55196</t>
  </si>
  <si>
    <t>02 3 02 R5196</t>
  </si>
  <si>
    <t>Поддержка отрасли культуры (на укрепление материально-техничекой базы и оснащение оборудованием детских школ искусств) за счет средств бюджета субъекта Российской Федерации (Межбюджетные трансферты)</t>
  </si>
  <si>
    <t>Мероприятия государственной программы Российской Федерации "Доступная среда" за счет средств бюджета субъекта Российской Федерации (Межбюджетные трансферты)</t>
  </si>
  <si>
    <t>Мероприятия государственной программы Российской Федерации "Доступная среда" за счет средств бюджета субъекта Российской Федерации (Закупка товаров, работ и услуг для обеспечения государственных (муниципальных) нужд)</t>
  </si>
  <si>
    <t>Поддержка отрасли культура ( на комплектование книжных фондов библиотек муниципальных образований и госудасртвенных библиотек городов Москвы и Санкт-Петербурга) (Межбюджетные трансферты)</t>
  </si>
  <si>
    <t>05 1 02 55192</t>
  </si>
  <si>
    <t>Поддержка отрасли культура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(Межбюджетные трансферты)</t>
  </si>
  <si>
    <t>05 1 03 55193</t>
  </si>
  <si>
    <t>Поддержка отрасли культура (на государственную поддержку муниципальных учреждений культуры) (Социальное обеспечение и иные выплаты населению)</t>
  </si>
  <si>
    <t>05 6 04 55194</t>
  </si>
  <si>
    <t>Поддержка отрасли культура (на государственную поддержку лучших работников муниципальных учреждений культуры, находящихся на территориях сельских поселений) (Социальное обеспечение и иные выплаты населению)</t>
  </si>
  <si>
    <t>05 6 04 55195</t>
  </si>
  <si>
    <t>Основное мероприятие "Поддержка создания и деятельности социально ориентированных некоммерческих организаций, оказывающих услуги в сфере культуры"</t>
  </si>
  <si>
    <t>05 6 06</t>
  </si>
  <si>
    <t>Поддержка некоммерческих организаций (Предоставление субсидий бюджетным, автономным учреждениям и иным некомерческим организациям)</t>
  </si>
  <si>
    <t>05 6 06 21020</t>
  </si>
  <si>
    <t>Основное мероприятие "Обеспечение выполнения мероприятий в части повышения оплаты труда работникам учреждений культуры"</t>
  </si>
  <si>
    <t>05 6 07</t>
  </si>
  <si>
    <t>Субсидия муниципальным образованиям на повышение оплаты труда работникам учреждений культуры</t>
  </si>
  <si>
    <t>05 6 07 77780</t>
  </si>
  <si>
    <t>05 4 03</t>
  </si>
  <si>
    <t>05 4 03 21120</t>
  </si>
  <si>
    <t>Основное мероприятие «Популяризация объектов культурного наследия»</t>
  </si>
  <si>
    <t>Популяризация объектов культурного наследия  (Закупка товаров, работ и услуг для государственных (муниципальных) нужд)</t>
  </si>
  <si>
    <t>Реализация отдельных мероприятий государственной программы "Развитие здравоохранения" Белгородской области (  на обеспечение закупок диагностических средств для выявления и мониторинга лечения лиц, инфицированных вирусами иммунодефицита человека и гепатитов В и С)  (Предоставление субсидий бюджетным, автономным учреждениям и иным некоммерческим организациям)</t>
  </si>
  <si>
    <t>03 3 04 R3821</t>
  </si>
  <si>
    <t>Реализация отдельных мероприятий государственной программы "Развитие здравоохранения" Белгородской области (на обеспечение закупок диагностических средств для выявления и мониторинга лечения лиц, инфицированных вирусами иммунодефицита человека и гепатитов В и С)  (Предоставление субсидий бюджетным, автономным учреждениям и иным некоммерческим организациям)</t>
  </si>
  <si>
    <t xml:space="preserve">Основное мероприятие "Обеспечение медицинской деятельности, связанной с донорством органов человека в целях трансплантации". </t>
  </si>
  <si>
    <t xml:space="preserve">03 3 09 </t>
  </si>
  <si>
    <t>Реализация отдельных мероприятий государственной программы "Развитие здравоохранения" (на обеспечение медицинской деятельности, связанной с донорством органов человека в целях трансплантации) (Предоставление субсидий бюджетным, автономным учреждениям и иным некоммерческим организациям)</t>
  </si>
  <si>
    <t>03 3 09 53822</t>
  </si>
  <si>
    <t>Реализация отдельных мероприятий государственной программы "Развитие здравоохранения" Белгородской области (на обеспечение медицинской деятельности, связанной с донорством органов человека в целях трансплантации) (Предоставление субсидий бюджетным, автономным учреждениям и иным некоммерческим организациям)</t>
  </si>
  <si>
    <t>03 3 09 R3822</t>
  </si>
  <si>
    <t>Подпрограмма "Обеспечение деятельности (оказание услуг) государственных учреждений (организаций)"</t>
  </si>
  <si>
    <t xml:space="preserve">03 5 </t>
  </si>
  <si>
    <t>Реализация отдельных мероприятий государственной программы "Развитие здравоохранения" ( на обеспечение закупок диагностических средств для выявления и мониторинга лечения лиц, инфицированных вирусами иммунодефицита человека и гепатитов В и С)  (Предоставление субсидий бюджетным, автономным учреждениям и иным некоммерческим организациям)</t>
  </si>
  <si>
    <t>03 3 04 53821</t>
  </si>
  <si>
    <t xml:space="preserve">03 9 </t>
  </si>
  <si>
    <t>Реализация отдельных мероприятий государственной программы "Развитие здравоохранения"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рессеянным склерозом, а также после трансплантации органов тканей) (Закупка товаров, работ и услуг для обеспечения государственных (муниципальных) нужд)</t>
  </si>
  <si>
    <t>03 9 03 53823</t>
  </si>
  <si>
    <t>Реализация отдельных мероприятий государственной программы "Развитие здравоохранения"  Белгородской области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рессеянным склерозом, а также после трансплантации органов тканей) (Закупка товаров, работ и услуг для обеспечения государственных (муниципальных)</t>
  </si>
  <si>
    <t>03 9 03 R3823</t>
  </si>
  <si>
    <t>Финансовое обеспечение обязательного медицинского страхования неработающего населения (Социальное обеспечение и иные выплаты населению)</t>
  </si>
  <si>
    <t>Государственная программа Белгородской области
«Развитие здравоохранения Белгородской области на 2014 – 2020 годы»</t>
  </si>
  <si>
    <t>15 2 04 29990</t>
  </si>
  <si>
    <t xml:space="preserve">Мероприятия  (Закупка товаров, работ и услуг для обеспечения государственных (муниципальных) нужд </t>
  </si>
  <si>
    <t>15 2 04 21020</t>
  </si>
  <si>
    <t>99 9 00 20390</t>
  </si>
  <si>
    <t>Возмещение расходов по иным непрограммным мероприятиям  (Иные бюджетные ассигнования)</t>
  </si>
  <si>
    <t>Финансовое обеспечение мероприятий по дополнительной поддержке отраслей экономики и социальной поддержке граждан (Иные бюджетные ассигнования)</t>
  </si>
  <si>
    <t>99 9 00 20380</t>
  </si>
  <si>
    <t>Распределение  бюджетных ассигнований по разделам, подразделам, целевым статьям (государственным программам Белгородской области и непрограммным направлениям деятельности), группам видов расходов классификации расходов бюджета на 2017 год</t>
  </si>
  <si>
    <t>Приложение 14</t>
  </si>
  <si>
    <t>Приложение 15</t>
  </si>
  <si>
    <t>«Об областном бюджете на 2017 год и на плановый период 2018 и 2019 годов»</t>
  </si>
  <si>
    <t>Сумма</t>
  </si>
  <si>
    <t>Распределение  бюджетных ассигнований по разделам, подразделам, целевым статьям (государственным программам Белгородской области и непрограммным направлениям деятельности), группам видов расходов классификации расходов бюджета на плановый период 2018 и 2019 годов</t>
  </si>
  <si>
    <t>Оказание содействия достижению целевых показателей реализации региональных программ развития агропромышленного комплекса Российской Федерации (Межбюджетные трансферты)</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</si>
</sst>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
    <numFmt numFmtId="173" formatCode="0.00000"/>
    <numFmt numFmtId="174" formatCode="0.0000"/>
    <numFmt numFmtId="175" formatCode="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 numFmtId="182" formatCode="000"/>
    <numFmt numFmtId="183" formatCode="0000000"/>
    <numFmt numFmtId="184" formatCode="[$-FC19]d\ mmmm\ yyyy\ &quot;г.&quot;"/>
    <numFmt numFmtId="185" formatCode="0.0000E+00"/>
    <numFmt numFmtId="186" formatCode="0.000E+00"/>
    <numFmt numFmtId="187" formatCode="0.0E+00"/>
    <numFmt numFmtId="188" formatCode="0E+00"/>
    <numFmt numFmtId="189" formatCode="#,##0.0"/>
    <numFmt numFmtId="190" formatCode="_-* #,##0.0\ _р_._-;\-* #,##0.0\ _р_._-;_-* &quot;-&quot;??\ _р_._-;_-@_-"/>
    <numFmt numFmtId="191" formatCode="_-* #,##0\ _р_._-;\-* #,##0\ _р_._-;_-* &quot;-&quot;??\ _р_._-;_-@_-"/>
    <numFmt numFmtId="192" formatCode="#,##0_р_."/>
    <numFmt numFmtId="193" formatCode="_-* #,##0_р_._-;\-* #,##0_р_._-;_-* &quot;-&quot;??_р_._-;_-@_-"/>
    <numFmt numFmtId="194" formatCode="0.0000000000"/>
    <numFmt numFmtId="195" formatCode="0.000000000"/>
    <numFmt numFmtId="196" formatCode="0.00000000"/>
    <numFmt numFmtId="197" formatCode="0.0000000"/>
    <numFmt numFmtId="198" formatCode="#,##0_ ;\-#,##0\ "/>
  </numFmts>
  <fonts count="67">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b/>
      <sz val="12"/>
      <name val="Times New Roman"/>
      <family val="1"/>
    </font>
    <font>
      <b/>
      <sz val="10"/>
      <color indexed="8"/>
      <name val="Times New Roman"/>
      <family val="1"/>
    </font>
    <font>
      <sz val="12"/>
      <color indexed="8"/>
      <name val="Times New Roman"/>
      <family val="1"/>
    </font>
    <font>
      <b/>
      <sz val="12"/>
      <color indexed="8"/>
      <name val="Times New Roman"/>
      <family val="1"/>
    </font>
    <font>
      <sz val="14"/>
      <name val="Times New Roman"/>
      <family val="1"/>
    </font>
    <font>
      <b/>
      <sz val="12"/>
      <color indexed="10"/>
      <name val="Times New Roman"/>
      <family val="1"/>
    </font>
    <font>
      <b/>
      <sz val="14"/>
      <name val="Arial Cyr"/>
      <family val="0"/>
    </font>
    <font>
      <sz val="12"/>
      <name val="Times New Roman"/>
      <family val="1"/>
    </font>
    <font>
      <b/>
      <sz val="11"/>
      <color indexed="8"/>
      <name val="Times New Roman"/>
      <family val="1"/>
    </font>
    <font>
      <b/>
      <sz val="11"/>
      <name val="Times New Roman"/>
      <family val="1"/>
    </font>
    <font>
      <b/>
      <sz val="10"/>
      <name val="Times New Roman"/>
      <family val="1"/>
    </font>
    <font>
      <sz val="10"/>
      <name val="Times New Roman"/>
      <family val="1"/>
    </font>
    <font>
      <sz val="11"/>
      <name val="Arial"/>
      <family val="2"/>
    </font>
    <font>
      <sz val="12"/>
      <name val="Arial Cyr"/>
      <family val="0"/>
    </font>
    <font>
      <sz val="12"/>
      <name val="Arial"/>
      <family val="2"/>
    </font>
    <font>
      <sz val="10"/>
      <name val="Arial"/>
      <family val="2"/>
    </font>
    <font>
      <sz val="11"/>
      <color indexed="8"/>
      <name val="Calibri"/>
      <family val="2"/>
    </font>
    <font>
      <i/>
      <sz val="12"/>
      <color indexed="12"/>
      <name val="Times New Roman"/>
      <family val="1"/>
    </font>
    <font>
      <b/>
      <sz val="12"/>
      <name val="Arial Cyr"/>
      <family val="0"/>
    </font>
    <font>
      <b/>
      <sz val="14"/>
      <color indexed="8"/>
      <name val="Times New Roman"/>
      <family val="1"/>
    </font>
    <font>
      <sz val="8"/>
      <name val="Arial Cyr"/>
      <family val="0"/>
    </font>
    <font>
      <sz val="11"/>
      <color indexed="8"/>
      <name val="Times New Roman"/>
      <family val="1"/>
    </font>
    <font>
      <sz val="11"/>
      <name val="Times New Roman"/>
      <family val="1"/>
    </font>
    <font>
      <sz val="12.5"/>
      <name val="Times New Roman"/>
      <family val="1"/>
    </font>
    <font>
      <i/>
      <sz val="11"/>
      <color indexed="8"/>
      <name val="Times New Roman"/>
      <family val="1"/>
    </font>
    <font>
      <i/>
      <sz val="12"/>
      <name val="Times New Roman"/>
      <family val="1"/>
    </font>
    <font>
      <sz val="14"/>
      <color indexed="8"/>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style="thin"/>
      <bottom>
        <color indexed="63"/>
      </bottom>
    </border>
    <border>
      <left style="medium"/>
      <right style="medium"/>
      <top>
        <color indexed="63"/>
      </top>
      <bottom style="thin"/>
    </border>
    <border>
      <left style="thin"/>
      <right style="thin"/>
      <top style="thin"/>
      <bottom style="thin"/>
    </border>
    <border>
      <left style="thin"/>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style="medium"/>
    </border>
    <border>
      <left style="thin"/>
      <right style="medium"/>
      <top style="medium"/>
      <bottom>
        <color indexed="63"/>
      </bottom>
    </border>
    <border>
      <left>
        <color indexed="63"/>
      </left>
      <right style="thin"/>
      <top style="medium"/>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1" fillId="0" borderId="0">
      <alignment/>
      <protection/>
    </xf>
    <xf numFmtId="0" fontId="21"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349">
    <xf numFmtId="0" fontId="0" fillId="0" borderId="0" xfId="0" applyAlignment="1">
      <alignment/>
    </xf>
    <xf numFmtId="0" fontId="0" fillId="0" borderId="0" xfId="0" applyFill="1" applyAlignment="1" applyProtection="1">
      <alignment vertical="center" wrapText="1"/>
      <protection locked="0"/>
    </xf>
    <xf numFmtId="0" fontId="8" fillId="0" borderId="0" xfId="0" applyFont="1" applyFill="1" applyBorder="1" applyAlignment="1">
      <alignment horizontal="center" wrapText="1"/>
    </xf>
    <xf numFmtId="182" fontId="8" fillId="0" borderId="0" xfId="0" applyNumberFormat="1" applyFont="1" applyFill="1" applyBorder="1" applyAlignment="1">
      <alignment horizontal="center" wrapText="1"/>
    </xf>
    <xf numFmtId="49" fontId="13" fillId="0" borderId="0" xfId="0" applyNumberFormat="1" applyFont="1" applyFill="1" applyBorder="1" applyAlignment="1">
      <alignment horizontal="center"/>
    </xf>
    <xf numFmtId="0" fontId="8" fillId="0" borderId="10" xfId="0" applyFont="1" applyFill="1" applyBorder="1" applyAlignment="1">
      <alignment horizontal="center" wrapText="1"/>
    </xf>
    <xf numFmtId="182" fontId="9" fillId="0" borderId="0" xfId="0" applyNumberFormat="1" applyFont="1" applyFill="1" applyBorder="1" applyAlignment="1">
      <alignment horizontal="center" wrapText="1"/>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9" fillId="0" borderId="13" xfId="0" applyFont="1" applyFill="1" applyBorder="1" applyAlignment="1">
      <alignment horizontal="center" wrapText="1"/>
    </xf>
    <xf numFmtId="0" fontId="6" fillId="0" borderId="13" xfId="0" applyFont="1" applyFill="1" applyBorder="1" applyAlignment="1">
      <alignment horizontal="center" wrapText="1"/>
    </xf>
    <xf numFmtId="182" fontId="9" fillId="0" borderId="13" xfId="0" applyNumberFormat="1" applyFont="1" applyFill="1" applyBorder="1" applyAlignment="1">
      <alignment horizontal="center" wrapText="1"/>
    </xf>
    <xf numFmtId="181" fontId="9" fillId="0" borderId="13" xfId="0" applyNumberFormat="1" applyFont="1" applyFill="1" applyBorder="1" applyAlignment="1">
      <alignment horizontal="center" wrapText="1"/>
    </xf>
    <xf numFmtId="49" fontId="8" fillId="0" borderId="0" xfId="0" applyNumberFormat="1" applyFont="1" applyFill="1" applyBorder="1" applyAlignment="1">
      <alignment horizontal="center" wrapText="1"/>
    </xf>
    <xf numFmtId="0" fontId="8" fillId="0" borderId="13" xfId="0" applyFont="1" applyFill="1" applyBorder="1" applyAlignment="1">
      <alignment horizontal="center" wrapText="1"/>
    </xf>
    <xf numFmtId="0" fontId="9" fillId="0" borderId="10" xfId="0" applyFont="1" applyFill="1" applyBorder="1" applyAlignment="1">
      <alignment horizontal="center" wrapText="1"/>
    </xf>
    <xf numFmtId="181" fontId="9" fillId="0" borderId="10" xfId="0" applyNumberFormat="1" applyFont="1" applyFill="1" applyBorder="1" applyAlignment="1">
      <alignment horizontal="center" wrapText="1"/>
    </xf>
    <xf numFmtId="182" fontId="9" fillId="0" borderId="10" xfId="0" applyNumberFormat="1" applyFont="1" applyFill="1" applyBorder="1" applyAlignment="1">
      <alignment horizontal="center" wrapText="1"/>
    </xf>
    <xf numFmtId="0" fontId="0" fillId="0" borderId="0" xfId="0" applyFont="1" applyAlignment="1">
      <alignment/>
    </xf>
    <xf numFmtId="0" fontId="17" fillId="0" borderId="0" xfId="0" applyFont="1" applyFill="1" applyAlignment="1">
      <alignment/>
    </xf>
    <xf numFmtId="0" fontId="16" fillId="0" borderId="0" xfId="0" applyFont="1" applyAlignment="1">
      <alignment/>
    </xf>
    <xf numFmtId="0" fontId="17" fillId="0" borderId="0" xfId="0" applyFont="1" applyAlignment="1">
      <alignment/>
    </xf>
    <xf numFmtId="0" fontId="13" fillId="0" borderId="0" xfId="0" applyFont="1" applyFill="1" applyBorder="1" applyAlignment="1">
      <alignment horizontal="center"/>
    </xf>
    <xf numFmtId="49" fontId="6" fillId="0" borderId="13" xfId="0" applyNumberFormat="1" applyFont="1" applyFill="1" applyBorder="1" applyAlignment="1">
      <alignment horizontal="center"/>
    </xf>
    <xf numFmtId="0" fontId="18" fillId="0" borderId="0" xfId="0" applyFont="1" applyAlignment="1">
      <alignment vertical="center"/>
    </xf>
    <xf numFmtId="0" fontId="19" fillId="0" borderId="0" xfId="0" applyFont="1" applyFill="1" applyBorder="1" applyAlignment="1" applyProtection="1">
      <alignment vertical="center" wrapText="1"/>
      <protection locked="0"/>
    </xf>
    <xf numFmtId="0" fontId="20" fillId="0" borderId="0" xfId="0" applyFont="1" applyBorder="1" applyAlignment="1">
      <alignment vertical="center"/>
    </xf>
    <xf numFmtId="0" fontId="11" fillId="0" borderId="13" xfId="0" applyFont="1" applyFill="1" applyBorder="1" applyAlignment="1">
      <alignment horizontal="center" wrapText="1"/>
    </xf>
    <xf numFmtId="182" fontId="11" fillId="0" borderId="13" xfId="0" applyNumberFormat="1" applyFont="1" applyFill="1" applyBorder="1" applyAlignment="1">
      <alignment horizontal="center" wrapText="1"/>
    </xf>
    <xf numFmtId="181" fontId="9" fillId="0" borderId="11" xfId="0" applyNumberFormat="1" applyFont="1" applyFill="1" applyBorder="1" applyAlignment="1">
      <alignment horizontal="center" wrapText="1"/>
    </xf>
    <xf numFmtId="182" fontId="9" fillId="0" borderId="11" xfId="0" applyNumberFormat="1" applyFont="1" applyFill="1" applyBorder="1" applyAlignment="1">
      <alignment horizontal="center" wrapText="1"/>
    </xf>
    <xf numFmtId="49" fontId="8" fillId="0" borderId="0" xfId="56" applyNumberFormat="1" applyFont="1" applyFill="1" applyBorder="1" applyAlignment="1">
      <alignment horizontal="center" wrapText="1"/>
      <protection/>
    </xf>
    <xf numFmtId="0" fontId="6" fillId="0" borderId="13" xfId="0" applyFont="1" applyFill="1" applyBorder="1" applyAlignment="1">
      <alignment horizontal="center"/>
    </xf>
    <xf numFmtId="3" fontId="6" fillId="0" borderId="14" xfId="0" applyNumberFormat="1" applyFont="1" applyFill="1" applyBorder="1" applyAlignment="1">
      <alignment horizontal="right"/>
    </xf>
    <xf numFmtId="3" fontId="6" fillId="0" borderId="15" xfId="0" applyNumberFormat="1" applyFont="1" applyFill="1" applyBorder="1" applyAlignment="1">
      <alignment horizontal="right"/>
    </xf>
    <xf numFmtId="3" fontId="13" fillId="0" borderId="15" xfId="0" applyNumberFormat="1" applyFont="1" applyFill="1" applyBorder="1" applyAlignment="1">
      <alignment horizontal="right"/>
    </xf>
    <xf numFmtId="3" fontId="6" fillId="0" borderId="16" xfId="0" applyNumberFormat="1" applyFont="1" applyFill="1" applyBorder="1" applyAlignment="1">
      <alignment horizontal="right"/>
    </xf>
    <xf numFmtId="3" fontId="6" fillId="0" borderId="17" xfId="0" applyNumberFormat="1" applyFont="1" applyFill="1" applyBorder="1" applyAlignment="1">
      <alignment horizontal="right"/>
    </xf>
    <xf numFmtId="3" fontId="13" fillId="0" borderId="17" xfId="0" applyNumberFormat="1" applyFont="1" applyFill="1" applyBorder="1" applyAlignment="1">
      <alignment horizontal="right"/>
    </xf>
    <xf numFmtId="3" fontId="9" fillId="0" borderId="14" xfId="0" applyNumberFormat="1" applyFont="1" applyFill="1" applyBorder="1" applyAlignment="1">
      <alignment horizontal="right"/>
    </xf>
    <xf numFmtId="0" fontId="8" fillId="0" borderId="18" xfId="0" applyFont="1" applyFill="1" applyBorder="1" applyAlignment="1">
      <alignment horizontal="center" wrapText="1"/>
    </xf>
    <xf numFmtId="0" fontId="9" fillId="0" borderId="19" xfId="0" applyFont="1" applyFill="1" applyBorder="1" applyAlignment="1">
      <alignment horizontal="center" wrapText="1"/>
    </xf>
    <xf numFmtId="0" fontId="8" fillId="0" borderId="19" xfId="0" applyFont="1" applyFill="1" applyBorder="1" applyAlignment="1">
      <alignment horizontal="center" wrapText="1"/>
    </xf>
    <xf numFmtId="0" fontId="9" fillId="0" borderId="20" xfId="0" applyFont="1" applyFill="1" applyBorder="1" applyAlignment="1">
      <alignment horizontal="center" wrapText="1"/>
    </xf>
    <xf numFmtId="49" fontId="13" fillId="0" borderId="18" xfId="0" applyNumberFormat="1" applyFont="1" applyFill="1" applyBorder="1" applyAlignment="1">
      <alignment horizontal="center"/>
    </xf>
    <xf numFmtId="49" fontId="6" fillId="0" borderId="12" xfId="0" applyNumberFormat="1" applyFont="1" applyFill="1" applyBorder="1" applyAlignment="1">
      <alignment horizontal="center"/>
    </xf>
    <xf numFmtId="49" fontId="8" fillId="0" borderId="10" xfId="53" applyNumberFormat="1" applyFont="1" applyFill="1" applyBorder="1" applyAlignment="1">
      <alignment horizontal="center" wrapText="1"/>
      <protection/>
    </xf>
    <xf numFmtId="49" fontId="8" fillId="0" borderId="11" xfId="53" applyNumberFormat="1" applyFont="1" applyFill="1" applyBorder="1" applyAlignment="1">
      <alignment horizontal="center" wrapText="1"/>
      <protection/>
    </xf>
    <xf numFmtId="49" fontId="8" fillId="0" borderId="18" xfId="53" applyNumberFormat="1" applyFont="1" applyFill="1" applyBorder="1" applyAlignment="1">
      <alignment horizontal="center" wrapText="1"/>
      <protection/>
    </xf>
    <xf numFmtId="49" fontId="8" fillId="0" borderId="0" xfId="53" applyNumberFormat="1" applyFont="1" applyFill="1" applyBorder="1" applyAlignment="1">
      <alignment horizontal="center" wrapText="1"/>
      <protection/>
    </xf>
    <xf numFmtId="49" fontId="9" fillId="0" borderId="12" xfId="53" applyNumberFormat="1" applyFont="1" applyFill="1" applyBorder="1" applyAlignment="1">
      <alignment horizontal="center" wrapText="1"/>
      <protection/>
    </xf>
    <xf numFmtId="49" fontId="9" fillId="0" borderId="13" xfId="53" applyNumberFormat="1" applyFont="1" applyFill="1" applyBorder="1" applyAlignment="1">
      <alignment horizontal="center" wrapText="1"/>
      <protection/>
    </xf>
    <xf numFmtId="49" fontId="13" fillId="0" borderId="0" xfId="53" applyNumberFormat="1" applyFont="1" applyFill="1" applyBorder="1" applyAlignment="1">
      <alignment horizontal="center" wrapText="1"/>
      <protection/>
    </xf>
    <xf numFmtId="49" fontId="13" fillId="0" borderId="19" xfId="58" applyNumberFormat="1" applyFont="1" applyFill="1" applyBorder="1" applyAlignment="1">
      <alignment horizontal="center"/>
      <protection/>
    </xf>
    <xf numFmtId="49" fontId="13" fillId="0" borderId="10" xfId="58" applyNumberFormat="1" applyFont="1" applyFill="1" applyBorder="1" applyAlignment="1">
      <alignment horizontal="center"/>
      <protection/>
    </xf>
    <xf numFmtId="49" fontId="13" fillId="0" borderId="18" xfId="58" applyNumberFormat="1" applyFont="1" applyFill="1" applyBorder="1" applyAlignment="1">
      <alignment horizontal="center"/>
      <protection/>
    </xf>
    <xf numFmtId="49" fontId="13" fillId="0" borderId="0" xfId="58" applyNumberFormat="1" applyFont="1" applyFill="1" applyBorder="1" applyAlignment="1">
      <alignment horizontal="center"/>
      <protection/>
    </xf>
    <xf numFmtId="49" fontId="8" fillId="0" borderId="18" xfId="57" applyNumberFormat="1" applyFont="1" applyFill="1" applyBorder="1" applyAlignment="1">
      <alignment horizontal="center" wrapText="1"/>
      <protection/>
    </xf>
    <xf numFmtId="49" fontId="8" fillId="0" borderId="0" xfId="57" applyNumberFormat="1" applyFont="1" applyFill="1" applyBorder="1" applyAlignment="1">
      <alignment horizontal="center" wrapText="1"/>
      <protection/>
    </xf>
    <xf numFmtId="0" fontId="8" fillId="0" borderId="0" xfId="57" applyFont="1" applyFill="1" applyBorder="1" applyAlignment="1">
      <alignment horizontal="center" wrapText="1"/>
      <protection/>
    </xf>
    <xf numFmtId="49" fontId="8" fillId="0" borderId="20" xfId="57" applyNumberFormat="1" applyFont="1" applyFill="1" applyBorder="1" applyAlignment="1">
      <alignment horizontal="center" wrapText="1"/>
      <protection/>
    </xf>
    <xf numFmtId="49" fontId="8" fillId="0" borderId="11" xfId="57" applyNumberFormat="1" applyFont="1" applyFill="1" applyBorder="1" applyAlignment="1">
      <alignment horizontal="center" wrapText="1"/>
      <protection/>
    </xf>
    <xf numFmtId="0" fontId="8" fillId="0" borderId="11" xfId="57" applyFont="1" applyFill="1" applyBorder="1" applyAlignment="1">
      <alignment horizontal="center" wrapText="1"/>
      <protection/>
    </xf>
    <xf numFmtId="0" fontId="6" fillId="0" borderId="13" xfId="0" applyFont="1" applyFill="1" applyBorder="1" applyAlignment="1" applyProtection="1">
      <alignment horizontal="center" wrapText="1"/>
      <protection locked="0"/>
    </xf>
    <xf numFmtId="0" fontId="24" fillId="0" borderId="13" xfId="0" applyFont="1" applyFill="1" applyBorder="1" applyAlignment="1" applyProtection="1">
      <alignment horizontal="center" wrapText="1"/>
      <protection locked="0"/>
    </xf>
    <xf numFmtId="0" fontId="8" fillId="0" borderId="10" xfId="57" applyFont="1" applyFill="1" applyBorder="1" applyAlignment="1">
      <alignment horizontal="center" wrapText="1"/>
      <protection/>
    </xf>
    <xf numFmtId="0" fontId="8" fillId="0" borderId="19" xfId="57" applyFont="1" applyFill="1" applyBorder="1" applyAlignment="1">
      <alignment horizontal="center" wrapText="1"/>
      <protection/>
    </xf>
    <xf numFmtId="0" fontId="8" fillId="0" borderId="20" xfId="57" applyFont="1" applyFill="1" applyBorder="1" applyAlignment="1">
      <alignment horizontal="center" wrapText="1"/>
      <protection/>
    </xf>
    <xf numFmtId="49" fontId="13" fillId="0" borderId="19" xfId="0" applyNumberFormat="1" applyFont="1" applyFill="1" applyBorder="1" applyAlignment="1">
      <alignment horizontal="center" wrapText="1"/>
    </xf>
    <xf numFmtId="49" fontId="13" fillId="0" borderId="10" xfId="0" applyNumberFormat="1" applyFont="1" applyFill="1" applyBorder="1" applyAlignment="1">
      <alignment horizontal="center" wrapText="1"/>
    </xf>
    <xf numFmtId="49" fontId="13" fillId="0" borderId="18" xfId="0" applyNumberFormat="1" applyFont="1" applyFill="1" applyBorder="1" applyAlignment="1">
      <alignment horizontal="center" wrapText="1"/>
    </xf>
    <xf numFmtId="49" fontId="13" fillId="0" borderId="0" xfId="0" applyNumberFormat="1" applyFont="1" applyFill="1" applyBorder="1" applyAlignment="1">
      <alignment horizontal="center" wrapText="1"/>
    </xf>
    <xf numFmtId="49" fontId="8" fillId="0" borderId="18" xfId="0" applyNumberFormat="1" applyFont="1" applyFill="1" applyBorder="1" applyAlignment="1">
      <alignment horizontal="center" wrapText="1"/>
    </xf>
    <xf numFmtId="49" fontId="23" fillId="0" borderId="0" xfId="0" applyNumberFormat="1" applyFont="1" applyFill="1" applyBorder="1" applyAlignment="1">
      <alignment horizontal="center" wrapText="1"/>
    </xf>
    <xf numFmtId="49" fontId="13" fillId="0" borderId="20" xfId="0" applyNumberFormat="1" applyFont="1" applyFill="1" applyBorder="1" applyAlignment="1">
      <alignment horizontal="center" wrapText="1"/>
    </xf>
    <xf numFmtId="49" fontId="13" fillId="0" borderId="11" xfId="0" applyNumberFormat="1" applyFont="1" applyFill="1" applyBorder="1" applyAlignment="1">
      <alignment horizontal="center" wrapText="1"/>
    </xf>
    <xf numFmtId="49" fontId="8" fillId="0" borderId="11" xfId="0" applyNumberFormat="1" applyFont="1" applyFill="1" applyBorder="1" applyAlignment="1">
      <alignment horizontal="center" wrapText="1"/>
    </xf>
    <xf numFmtId="0" fontId="19" fillId="0" borderId="10" xfId="0" applyFont="1" applyFill="1" applyBorder="1" applyAlignment="1" applyProtection="1">
      <alignment horizontal="center" wrapText="1"/>
      <protection locked="0"/>
    </xf>
    <xf numFmtId="49" fontId="13" fillId="0" borderId="18" xfId="53" applyNumberFormat="1" applyFont="1" applyFill="1" applyBorder="1" applyAlignment="1">
      <alignment horizontal="center" wrapText="1"/>
      <protection/>
    </xf>
    <xf numFmtId="49" fontId="8" fillId="0" borderId="13" xfId="0" applyNumberFormat="1" applyFont="1" applyFill="1" applyBorder="1" applyAlignment="1">
      <alignment horizontal="center" wrapText="1"/>
    </xf>
    <xf numFmtId="3" fontId="13" fillId="0" borderId="0" xfId="53" applyNumberFormat="1" applyFont="1" applyFill="1" applyBorder="1" applyAlignment="1">
      <alignment horizontal="center" wrapText="1"/>
      <protection/>
    </xf>
    <xf numFmtId="0" fontId="13" fillId="0" borderId="0" xfId="0" applyFont="1" applyFill="1" applyBorder="1" applyAlignment="1">
      <alignment horizontal="center" wrapText="1"/>
    </xf>
    <xf numFmtId="49" fontId="6" fillId="0" borderId="12" xfId="53" applyNumberFormat="1" applyFont="1" applyFill="1" applyBorder="1" applyAlignment="1">
      <alignment horizontal="center" wrapText="1"/>
      <protection/>
    </xf>
    <xf numFmtId="49" fontId="6" fillId="0" borderId="13" xfId="53" applyNumberFormat="1" applyFont="1" applyFill="1" applyBorder="1" applyAlignment="1">
      <alignment horizontal="center" wrapText="1"/>
      <protection/>
    </xf>
    <xf numFmtId="49" fontId="6" fillId="0" borderId="18" xfId="53" applyNumberFormat="1" applyFont="1" applyFill="1" applyBorder="1" applyAlignment="1">
      <alignment horizontal="center" wrapText="1"/>
      <protection/>
    </xf>
    <xf numFmtId="49" fontId="6" fillId="0" borderId="0" xfId="53" applyNumberFormat="1" applyFont="1" applyFill="1" applyBorder="1" applyAlignment="1">
      <alignment horizontal="center" wrapText="1"/>
      <protection/>
    </xf>
    <xf numFmtId="3" fontId="13" fillId="0" borderId="16" xfId="53" applyNumberFormat="1" applyFont="1" applyFill="1" applyBorder="1" applyAlignment="1">
      <alignment horizontal="right"/>
      <protection/>
    </xf>
    <xf numFmtId="3" fontId="13" fillId="0" borderId="15" xfId="53" applyNumberFormat="1" applyFont="1" applyFill="1" applyBorder="1" applyAlignment="1">
      <alignment horizontal="right"/>
      <protection/>
    </xf>
    <xf numFmtId="3" fontId="6" fillId="0" borderId="14" xfId="53" applyNumberFormat="1" applyFont="1" applyFill="1" applyBorder="1" applyAlignment="1">
      <alignment horizontal="right"/>
      <protection/>
    </xf>
    <xf numFmtId="3" fontId="13" fillId="0" borderId="15" xfId="53" applyNumberFormat="1" applyFont="1" applyFill="1" applyBorder="1" applyAlignment="1">
      <alignment horizontal="right" wrapText="1"/>
      <protection/>
    </xf>
    <xf numFmtId="3" fontId="8" fillId="0" borderId="16" xfId="58" applyNumberFormat="1" applyFont="1" applyFill="1" applyBorder="1" applyAlignment="1">
      <alignment horizontal="right"/>
      <protection/>
    </xf>
    <xf numFmtId="3" fontId="13" fillId="0" borderId="15" xfId="57" applyNumberFormat="1" applyFont="1" applyFill="1" applyBorder="1" applyAlignment="1">
      <alignment horizontal="right"/>
      <protection/>
    </xf>
    <xf numFmtId="3" fontId="6" fillId="0" borderId="14" xfId="0" applyNumberFormat="1" applyFont="1" applyFill="1" applyBorder="1" applyAlignment="1" applyProtection="1">
      <alignment horizontal="right" wrapText="1"/>
      <protection locked="0"/>
    </xf>
    <xf numFmtId="3" fontId="13" fillId="0" borderId="16" xfId="57" applyNumberFormat="1" applyFont="1" applyFill="1" applyBorder="1" applyAlignment="1">
      <alignment horizontal="right"/>
      <protection/>
    </xf>
    <xf numFmtId="3" fontId="13" fillId="0" borderId="16" xfId="0" applyNumberFormat="1" applyFont="1" applyFill="1" applyBorder="1" applyAlignment="1">
      <alignment horizontal="right" wrapText="1"/>
    </xf>
    <xf numFmtId="3" fontId="13" fillId="0" borderId="15" xfId="0" applyNumberFormat="1" applyFont="1" applyFill="1" applyBorder="1" applyAlignment="1">
      <alignment horizontal="right" wrapText="1"/>
    </xf>
    <xf numFmtId="3" fontId="6" fillId="0" borderId="15" xfId="53" applyNumberFormat="1" applyFont="1" applyFill="1" applyBorder="1" applyAlignment="1">
      <alignment horizontal="right"/>
      <protection/>
    </xf>
    <xf numFmtId="3" fontId="6" fillId="0" borderId="13" xfId="0" applyNumberFormat="1" applyFont="1" applyFill="1" applyBorder="1" applyAlignment="1">
      <alignment horizontal="center"/>
    </xf>
    <xf numFmtId="3" fontId="13" fillId="0" borderId="15" xfId="0" applyNumberFormat="1" applyFont="1" applyFill="1" applyBorder="1" applyAlignment="1" applyProtection="1">
      <alignment horizontal="right" wrapText="1"/>
      <protection locked="0"/>
    </xf>
    <xf numFmtId="3" fontId="13" fillId="0" borderId="16" xfId="0" applyNumberFormat="1" applyFont="1" applyFill="1" applyBorder="1" applyAlignment="1">
      <alignment horizontal="right"/>
    </xf>
    <xf numFmtId="181" fontId="8" fillId="0" borderId="0" xfId="0" applyNumberFormat="1" applyFont="1" applyFill="1" applyBorder="1" applyAlignment="1">
      <alignment horizontal="center" wrapText="1"/>
    </xf>
    <xf numFmtId="3" fontId="66" fillId="0" borderId="15" xfId="0" applyNumberFormat="1" applyFont="1" applyFill="1" applyBorder="1" applyAlignment="1">
      <alignment horizontal="right"/>
    </xf>
    <xf numFmtId="0" fontId="8" fillId="0" borderId="20" xfId="0" applyFont="1" applyFill="1" applyBorder="1" applyAlignment="1">
      <alignment horizontal="center" wrapText="1"/>
    </xf>
    <xf numFmtId="181" fontId="8" fillId="0" borderId="11" xfId="0" applyNumberFormat="1" applyFont="1" applyFill="1" applyBorder="1" applyAlignment="1">
      <alignment horizontal="center" wrapText="1"/>
    </xf>
    <xf numFmtId="182" fontId="8" fillId="0" borderId="11" xfId="0" applyNumberFormat="1" applyFont="1" applyFill="1" applyBorder="1" applyAlignment="1">
      <alignment horizontal="center" wrapText="1"/>
    </xf>
    <xf numFmtId="181" fontId="8" fillId="0" borderId="10" xfId="0" applyNumberFormat="1" applyFont="1" applyFill="1" applyBorder="1" applyAlignment="1">
      <alignment horizontal="center" wrapText="1"/>
    </xf>
    <xf numFmtId="0" fontId="13" fillId="0" borderId="0" xfId="0" applyFont="1" applyFill="1" applyBorder="1" applyAlignment="1">
      <alignment horizontal="left" wrapText="1"/>
    </xf>
    <xf numFmtId="0" fontId="6" fillId="0" borderId="0" xfId="0" applyFont="1" applyFill="1" applyBorder="1" applyAlignment="1">
      <alignment horizontal="center" wrapText="1"/>
    </xf>
    <xf numFmtId="0" fontId="19" fillId="0" borderId="0" xfId="0" applyFont="1" applyFill="1" applyBorder="1" applyAlignment="1">
      <alignment horizontal="center"/>
    </xf>
    <xf numFmtId="0" fontId="6" fillId="0" borderId="0" xfId="0" applyFont="1" applyFill="1" applyBorder="1" applyAlignment="1">
      <alignment horizontal="center"/>
    </xf>
    <xf numFmtId="0" fontId="13" fillId="0" borderId="0" xfId="0" applyFont="1" applyFill="1" applyBorder="1" applyAlignment="1">
      <alignment horizontal="left"/>
    </xf>
    <xf numFmtId="0" fontId="13" fillId="0" borderId="10" xfId="0" applyFont="1" applyFill="1" applyBorder="1" applyAlignment="1" applyProtection="1">
      <alignment horizontal="left" wrapText="1"/>
      <protection locked="0"/>
    </xf>
    <xf numFmtId="0" fontId="13" fillId="0" borderId="0" xfId="0" applyFont="1" applyFill="1" applyBorder="1" applyAlignment="1" applyProtection="1">
      <alignment horizontal="left" wrapText="1"/>
      <protection locked="0"/>
    </xf>
    <xf numFmtId="0" fontId="19" fillId="0" borderId="0" xfId="0" applyFont="1" applyFill="1" applyBorder="1" applyAlignment="1" applyProtection="1">
      <alignment horizontal="center" wrapText="1"/>
      <protection locked="0"/>
    </xf>
    <xf numFmtId="0" fontId="8" fillId="0" borderId="0" xfId="0" applyFont="1" applyFill="1" applyBorder="1" applyAlignment="1">
      <alignment horizontal="left" wrapText="1"/>
    </xf>
    <xf numFmtId="0" fontId="13" fillId="0" borderId="0" xfId="0" applyNumberFormat="1" applyFont="1" applyFill="1" applyBorder="1" applyAlignment="1">
      <alignment horizontal="center" wrapText="1"/>
    </xf>
    <xf numFmtId="0" fontId="13" fillId="0" borderId="11" xfId="0" applyFont="1" applyFill="1" applyBorder="1" applyAlignment="1">
      <alignment horizontal="center"/>
    </xf>
    <xf numFmtId="0" fontId="13" fillId="0" borderId="11" xfId="0" applyFont="1" applyFill="1" applyBorder="1" applyAlignment="1">
      <alignment horizontal="center" wrapText="1"/>
    </xf>
    <xf numFmtId="3" fontId="13" fillId="0" borderId="0" xfId="0" applyNumberFormat="1" applyFont="1" applyFill="1" applyBorder="1" applyAlignment="1">
      <alignment horizontal="left"/>
    </xf>
    <xf numFmtId="49" fontId="13" fillId="0" borderId="0" xfId="0" applyNumberFormat="1" applyFont="1" applyFill="1" applyBorder="1" applyAlignment="1">
      <alignment horizontal="left" wrapText="1"/>
    </xf>
    <xf numFmtId="0" fontId="13" fillId="0" borderId="11" xfId="0" applyFont="1" applyFill="1" applyBorder="1" applyAlignment="1">
      <alignment horizontal="left"/>
    </xf>
    <xf numFmtId="0" fontId="13" fillId="0" borderId="21" xfId="0" applyFont="1" applyFill="1" applyBorder="1" applyAlignment="1">
      <alignment horizontal="justify" vertical="center" wrapText="1"/>
    </xf>
    <xf numFmtId="0" fontId="9" fillId="0" borderId="22" xfId="0" applyFont="1" applyFill="1" applyBorder="1" applyAlignment="1">
      <alignment horizontal="justify"/>
    </xf>
    <xf numFmtId="0" fontId="13" fillId="0" borderId="10" xfId="0" applyFont="1" applyFill="1" applyBorder="1" applyAlignment="1">
      <alignment horizontal="left" wrapText="1"/>
    </xf>
    <xf numFmtId="0" fontId="13" fillId="0" borderId="10" xfId="0" applyNumberFormat="1" applyFont="1" applyFill="1" applyBorder="1" applyAlignment="1">
      <alignment horizontal="center" wrapText="1"/>
    </xf>
    <xf numFmtId="0" fontId="8" fillId="0" borderId="21" xfId="0" applyFont="1" applyFill="1" applyBorder="1" applyAlignment="1">
      <alignment horizontal="justify" vertical="center" wrapText="1"/>
    </xf>
    <xf numFmtId="0" fontId="13" fillId="0" borderId="21" xfId="0" applyFont="1" applyFill="1" applyBorder="1" applyAlignment="1">
      <alignment vertical="center" wrapText="1"/>
    </xf>
    <xf numFmtId="3" fontId="13" fillId="0" borderId="17" xfId="0" applyNumberFormat="1" applyFont="1" applyFill="1" applyBorder="1" applyAlignment="1">
      <alignment horizontal="right" wrapText="1"/>
    </xf>
    <xf numFmtId="0" fontId="6" fillId="0" borderId="10" xfId="0" applyFont="1" applyFill="1" applyBorder="1" applyAlignment="1">
      <alignment horizontal="center"/>
    </xf>
    <xf numFmtId="49" fontId="8" fillId="0" borderId="0" xfId="0" applyNumberFormat="1" applyFont="1" applyFill="1" applyBorder="1" applyAlignment="1">
      <alignment horizontal="left" wrapText="1"/>
    </xf>
    <xf numFmtId="49" fontId="13" fillId="0" borderId="0" xfId="56" applyNumberFormat="1" applyFont="1" applyFill="1" applyBorder="1" applyAlignment="1">
      <alignment horizontal="left" wrapText="1"/>
      <protection/>
    </xf>
    <xf numFmtId="192" fontId="13" fillId="0" borderId="0" xfId="0" applyNumberFormat="1" applyFont="1" applyFill="1" applyBorder="1" applyAlignment="1">
      <alignment wrapText="1"/>
    </xf>
    <xf numFmtId="49" fontId="13" fillId="0" borderId="0" xfId="0" applyNumberFormat="1" applyFont="1" applyFill="1" applyBorder="1" applyAlignment="1">
      <alignment horizontal="left"/>
    </xf>
    <xf numFmtId="49" fontId="8" fillId="0" borderId="0" xfId="53" applyNumberFormat="1" applyFont="1" applyFill="1" applyBorder="1" applyAlignment="1">
      <alignment horizontal="left" wrapText="1"/>
      <protection/>
    </xf>
    <xf numFmtId="49" fontId="13" fillId="0" borderId="10" xfId="58" applyNumberFormat="1" applyFont="1" applyFill="1" applyBorder="1" applyAlignment="1">
      <alignment horizontal="left"/>
      <protection/>
    </xf>
    <xf numFmtId="49" fontId="13" fillId="0" borderId="0" xfId="58" applyNumberFormat="1" applyFont="1" applyFill="1" applyBorder="1" applyAlignment="1">
      <alignment horizontal="left"/>
      <protection/>
    </xf>
    <xf numFmtId="0" fontId="8" fillId="0" borderId="0" xfId="57" applyFont="1" applyFill="1" applyBorder="1" applyAlignment="1">
      <alignment horizontal="left" wrapText="1"/>
      <protection/>
    </xf>
    <xf numFmtId="0" fontId="8" fillId="0" borderId="11" xfId="57" applyFont="1" applyFill="1" applyBorder="1" applyAlignment="1">
      <alignment horizontal="left" wrapText="1"/>
      <protection/>
    </xf>
    <xf numFmtId="181" fontId="9" fillId="0" borderId="19" xfId="0" applyNumberFormat="1" applyFont="1" applyFill="1" applyBorder="1" applyAlignment="1">
      <alignment horizontal="center"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49" fontId="13" fillId="0" borderId="10" xfId="0" applyNumberFormat="1" applyFont="1" applyFill="1" applyBorder="1" applyAlignment="1">
      <alignment horizontal="left" wrapText="1"/>
    </xf>
    <xf numFmtId="1" fontId="13" fillId="0" borderId="21" xfId="53" applyNumberFormat="1" applyFont="1" applyFill="1" applyBorder="1" applyAlignment="1">
      <alignment horizontal="justify" vertical="center" wrapText="1"/>
      <protection/>
    </xf>
    <xf numFmtId="49" fontId="13" fillId="0" borderId="0" xfId="53" applyNumberFormat="1" applyFont="1" applyFill="1" applyBorder="1" applyAlignment="1">
      <alignment horizontal="left" wrapText="1"/>
      <protection/>
    </xf>
    <xf numFmtId="0" fontId="13" fillId="0" borderId="21" xfId="54" applyFont="1" applyFill="1" applyBorder="1" applyAlignment="1">
      <alignment horizontal="justify" wrapText="1" shrinkToFit="1"/>
      <protection/>
    </xf>
    <xf numFmtId="0" fontId="13" fillId="0" borderId="21" xfId="53" applyFont="1" applyFill="1" applyBorder="1" applyAlignment="1">
      <alignment horizontal="justify" wrapText="1" shrinkToFit="1"/>
      <protection/>
    </xf>
    <xf numFmtId="0" fontId="13" fillId="0" borderId="21" xfId="0" applyFont="1" applyFill="1" applyBorder="1" applyAlignment="1">
      <alignment horizontal="justify" wrapText="1"/>
    </xf>
    <xf numFmtId="0" fontId="13" fillId="0" borderId="21" xfId="53" applyFont="1" applyFill="1" applyBorder="1" applyAlignment="1">
      <alignment horizontal="justify" vertical="center" wrapText="1"/>
      <protection/>
    </xf>
    <xf numFmtId="49" fontId="6" fillId="0" borderId="13" xfId="0" applyNumberFormat="1" applyFont="1" applyFill="1" applyBorder="1" applyAlignment="1">
      <alignment horizontal="left"/>
    </xf>
    <xf numFmtId="0" fontId="8" fillId="0" borderId="23" xfId="0" applyFont="1" applyFill="1" applyBorder="1" applyAlignment="1">
      <alignment horizontal="justify" vertical="center" wrapText="1"/>
    </xf>
    <xf numFmtId="0" fontId="8" fillId="0" borderId="21" xfId="57" applyFont="1" applyFill="1" applyBorder="1" applyAlignment="1">
      <alignment horizontal="justify" wrapText="1"/>
      <protection/>
    </xf>
    <xf numFmtId="1" fontId="8" fillId="0" borderId="0" xfId="0" applyNumberFormat="1" applyFont="1" applyFill="1" applyBorder="1" applyAlignment="1">
      <alignment horizontal="left" wrapText="1"/>
    </xf>
    <xf numFmtId="49" fontId="27" fillId="0" borderId="0" xfId="53" applyNumberFormat="1" applyFont="1" applyFill="1" applyBorder="1" applyAlignment="1">
      <alignment horizontal="center" wrapText="1"/>
      <protection/>
    </xf>
    <xf numFmtId="49" fontId="27" fillId="0" borderId="19" xfId="53" applyNumberFormat="1" applyFont="1" applyFill="1" applyBorder="1" applyAlignment="1">
      <alignment horizontal="center" wrapText="1"/>
      <protection/>
    </xf>
    <xf numFmtId="49" fontId="27" fillId="0" borderId="18" xfId="53" applyNumberFormat="1" applyFont="1" applyFill="1" applyBorder="1" applyAlignment="1">
      <alignment horizontal="center" wrapText="1"/>
      <protection/>
    </xf>
    <xf numFmtId="49" fontId="27" fillId="0" borderId="20" xfId="53" applyNumberFormat="1" applyFont="1" applyFill="1" applyBorder="1" applyAlignment="1">
      <alignment horizontal="center" wrapText="1"/>
      <protection/>
    </xf>
    <xf numFmtId="49" fontId="8" fillId="0" borderId="10" xfId="53" applyNumberFormat="1" applyFont="1" applyFill="1" applyBorder="1" applyAlignment="1">
      <alignment horizontal="left" wrapText="1"/>
      <protection/>
    </xf>
    <xf numFmtId="1" fontId="8" fillId="0" borderId="10" xfId="53" applyNumberFormat="1" applyFont="1" applyFill="1" applyBorder="1" applyAlignment="1">
      <alignment horizontal="left" wrapText="1"/>
      <protection/>
    </xf>
    <xf numFmtId="1" fontId="8" fillId="0" borderId="0" xfId="53" applyNumberFormat="1" applyFont="1" applyFill="1" applyBorder="1" applyAlignment="1">
      <alignment horizontal="left" wrapText="1"/>
      <protection/>
    </xf>
    <xf numFmtId="49" fontId="27" fillId="0" borderId="0" xfId="53" applyNumberFormat="1" applyFont="1" applyFill="1" applyBorder="1" applyAlignment="1">
      <alignment horizontal="left" wrapText="1"/>
      <protection/>
    </xf>
    <xf numFmtId="0" fontId="8" fillId="0" borderId="23" xfId="53" applyFont="1" applyFill="1" applyBorder="1" applyAlignment="1">
      <alignment horizontal="justify" vertical="center" wrapText="1"/>
      <protection/>
    </xf>
    <xf numFmtId="0" fontId="8" fillId="0" borderId="21" xfId="53" applyFont="1" applyFill="1" applyBorder="1" applyAlignment="1">
      <alignment horizontal="justify" vertical="center" wrapText="1"/>
      <protection/>
    </xf>
    <xf numFmtId="0" fontId="8" fillId="0" borderId="24" xfId="53" applyFont="1" applyFill="1" applyBorder="1" applyAlignment="1">
      <alignment horizontal="justify" vertical="center" wrapText="1"/>
      <protection/>
    </xf>
    <xf numFmtId="49" fontId="28" fillId="0" borderId="0" xfId="53" applyNumberFormat="1" applyFont="1" applyFill="1" applyBorder="1" applyAlignment="1">
      <alignment horizontal="center" wrapText="1"/>
      <protection/>
    </xf>
    <xf numFmtId="49" fontId="28" fillId="0" borderId="19" xfId="53" applyNumberFormat="1" applyFont="1" applyFill="1" applyBorder="1" applyAlignment="1">
      <alignment horizontal="center" wrapText="1"/>
      <protection/>
    </xf>
    <xf numFmtId="49" fontId="28" fillId="0" borderId="18" xfId="53" applyNumberFormat="1" applyFont="1" applyFill="1" applyBorder="1" applyAlignment="1">
      <alignment horizontal="center" wrapText="1"/>
      <protection/>
    </xf>
    <xf numFmtId="49" fontId="28" fillId="0" borderId="20" xfId="53" applyNumberFormat="1" applyFont="1" applyFill="1" applyBorder="1" applyAlignment="1">
      <alignment horizontal="center" wrapText="1"/>
      <protection/>
    </xf>
    <xf numFmtId="181" fontId="8" fillId="0" borderId="19" xfId="0" applyNumberFormat="1" applyFont="1" applyFill="1" applyBorder="1" applyAlignment="1">
      <alignment horizontal="center" wrapText="1"/>
    </xf>
    <xf numFmtId="181" fontId="8" fillId="0" borderId="0" xfId="0" applyNumberFormat="1" applyFont="1" applyFill="1" applyBorder="1" applyAlignment="1">
      <alignment horizontal="left" wrapText="1"/>
    </xf>
    <xf numFmtId="181" fontId="8" fillId="0" borderId="18" xfId="0" applyNumberFormat="1" applyFont="1" applyFill="1" applyBorder="1" applyAlignment="1">
      <alignment horizontal="center" wrapText="1"/>
    </xf>
    <xf numFmtId="0" fontId="19" fillId="0" borderId="0" xfId="0" applyFont="1" applyFill="1" applyAlignment="1" applyProtection="1">
      <alignment horizontal="justify" vertical="center" wrapText="1"/>
      <protection locked="0"/>
    </xf>
    <xf numFmtId="0" fontId="13" fillId="0" borderId="0" xfId="0" applyFont="1" applyFill="1" applyAlignment="1" applyProtection="1">
      <alignment horizontal="justify" vertical="center" wrapText="1"/>
      <protection locked="0"/>
    </xf>
    <xf numFmtId="0" fontId="9" fillId="0" borderId="22" xfId="0" applyFont="1" applyFill="1" applyBorder="1" applyAlignment="1">
      <alignment horizontal="justify" wrapText="1"/>
    </xf>
    <xf numFmtId="3" fontId="6" fillId="0" borderId="22" xfId="0" applyNumberFormat="1" applyFont="1" applyFill="1" applyBorder="1" applyAlignment="1">
      <alignment horizontal="justify"/>
    </xf>
    <xf numFmtId="1" fontId="8" fillId="0" borderId="21" xfId="53" applyNumberFormat="1" applyFont="1" applyFill="1" applyBorder="1" applyAlignment="1">
      <alignment horizontal="justify" vertical="center" wrapText="1"/>
      <protection/>
    </xf>
    <xf numFmtId="0" fontId="6" fillId="0" borderId="22" xfId="0" applyFont="1" applyFill="1" applyBorder="1" applyAlignment="1">
      <alignment horizontal="justify" wrapText="1"/>
    </xf>
    <xf numFmtId="181" fontId="13" fillId="0" borderId="0" xfId="0" applyNumberFormat="1" applyFont="1" applyFill="1" applyBorder="1" applyAlignment="1">
      <alignment horizontal="left" wrapText="1"/>
    </xf>
    <xf numFmtId="3" fontId="9" fillId="0" borderId="14" xfId="0" applyNumberFormat="1" applyFont="1" applyFill="1" applyBorder="1" applyAlignment="1">
      <alignment horizontal="right" wrapText="1"/>
    </xf>
    <xf numFmtId="3" fontId="8" fillId="0" borderId="15" xfId="0" applyNumberFormat="1" applyFont="1" applyFill="1" applyBorder="1" applyAlignment="1">
      <alignment horizontal="right" wrapText="1"/>
    </xf>
    <xf numFmtId="3" fontId="8" fillId="0" borderId="15" xfId="66" applyNumberFormat="1" applyFont="1" applyFill="1" applyBorder="1" applyAlignment="1">
      <alignment horizontal="right" wrapText="1"/>
    </xf>
    <xf numFmtId="0" fontId="8" fillId="0" borderId="0" xfId="0" applyFont="1" applyFill="1" applyBorder="1" applyAlignment="1">
      <alignment wrapText="1"/>
    </xf>
    <xf numFmtId="49" fontId="6" fillId="0" borderId="12" xfId="0" applyNumberFormat="1" applyFont="1" applyFill="1" applyBorder="1" applyAlignment="1">
      <alignment horizontal="center" wrapText="1"/>
    </xf>
    <xf numFmtId="49" fontId="6" fillId="0" borderId="13" xfId="0" applyNumberFormat="1" applyFont="1" applyFill="1" applyBorder="1" applyAlignment="1">
      <alignment horizontal="center" wrapText="1"/>
    </xf>
    <xf numFmtId="3" fontId="6" fillId="0" borderId="14" xfId="0" applyNumberFormat="1" applyFont="1" applyFill="1" applyBorder="1" applyAlignment="1">
      <alignment horizontal="right" wrapText="1"/>
    </xf>
    <xf numFmtId="0" fontId="13" fillId="0" borderId="10" xfId="0" applyFont="1" applyFill="1" applyBorder="1" applyAlignment="1">
      <alignment horizontal="center" wrapText="1"/>
    </xf>
    <xf numFmtId="3" fontId="8" fillId="0" borderId="0" xfId="0" applyNumberFormat="1" applyFont="1" applyFill="1" applyBorder="1" applyAlignment="1">
      <alignment horizontal="center" wrapText="1"/>
    </xf>
    <xf numFmtId="49" fontId="13" fillId="0" borderId="10" xfId="56" applyNumberFormat="1" applyFont="1" applyFill="1" applyBorder="1" applyAlignment="1">
      <alignment horizontal="left" wrapText="1"/>
      <protection/>
    </xf>
    <xf numFmtId="49" fontId="13" fillId="0" borderId="0" xfId="0" applyNumberFormat="1" applyFont="1" applyFill="1" applyBorder="1" applyAlignment="1">
      <alignment/>
    </xf>
    <xf numFmtId="0" fontId="13" fillId="0" borderId="0" xfId="0" applyFont="1" applyFill="1" applyBorder="1" applyAlignment="1">
      <alignment wrapText="1"/>
    </xf>
    <xf numFmtId="49" fontId="66" fillId="0" borderId="0" xfId="0" applyNumberFormat="1" applyFont="1" applyFill="1" applyBorder="1" applyAlignment="1">
      <alignment horizontal="left" wrapText="1" shrinkToFit="1"/>
    </xf>
    <xf numFmtId="49" fontId="66" fillId="0" borderId="0" xfId="0" applyNumberFormat="1" applyFont="1" applyFill="1" applyBorder="1" applyAlignment="1">
      <alignment wrapText="1" shrinkToFit="1"/>
    </xf>
    <xf numFmtId="49" fontId="13" fillId="0" borderId="19" xfId="0" applyNumberFormat="1" applyFont="1" applyFill="1" applyBorder="1" applyAlignment="1">
      <alignment horizontal="center"/>
    </xf>
    <xf numFmtId="49" fontId="13" fillId="0" borderId="10" xfId="0" applyNumberFormat="1" applyFont="1" applyFill="1" applyBorder="1" applyAlignment="1">
      <alignment horizontal="center"/>
    </xf>
    <xf numFmtId="49" fontId="8" fillId="0" borderId="10" xfId="0" applyNumberFormat="1"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49" fontId="8" fillId="0" borderId="0" xfId="0" applyNumberFormat="1" applyFont="1" applyFill="1" applyBorder="1" applyAlignment="1">
      <alignment horizontal="left" wrapText="1" shrinkToFit="1"/>
    </xf>
    <xf numFmtId="49" fontId="13" fillId="0" borderId="0" xfId="0" applyNumberFormat="1" applyFont="1" applyFill="1" applyBorder="1" applyAlignment="1">
      <alignment horizontal="left" wrapText="1" shrinkToFit="1"/>
    </xf>
    <xf numFmtId="182" fontId="8" fillId="0" borderId="10" xfId="0" applyNumberFormat="1" applyFont="1" applyFill="1" applyBorder="1" applyAlignment="1">
      <alignment horizontal="center" wrapText="1"/>
    </xf>
    <xf numFmtId="182" fontId="13" fillId="0" borderId="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13" fillId="0" borderId="10" xfId="0" applyNumberFormat="1" applyFont="1" applyFill="1" applyBorder="1" applyAlignment="1">
      <alignment horizontal="left"/>
    </xf>
    <xf numFmtId="0" fontId="8" fillId="0" borderId="0" xfId="0" applyFont="1" applyFill="1" applyBorder="1" applyAlignment="1">
      <alignment horizontal="center" wrapText="1"/>
    </xf>
    <xf numFmtId="49" fontId="8" fillId="0" borderId="0" xfId="0" applyNumberFormat="1" applyFont="1" applyFill="1" applyBorder="1" applyAlignment="1">
      <alignment wrapText="1"/>
    </xf>
    <xf numFmtId="182" fontId="8" fillId="0" borderId="13" xfId="0" applyNumberFormat="1" applyFont="1" applyFill="1" applyBorder="1" applyAlignment="1">
      <alignment horizontal="center" wrapText="1"/>
    </xf>
    <xf numFmtId="49" fontId="8" fillId="0" borderId="20" xfId="0" applyNumberFormat="1" applyFont="1" applyFill="1" applyBorder="1" applyAlignment="1">
      <alignment horizontal="center" wrapText="1"/>
    </xf>
    <xf numFmtId="0" fontId="13" fillId="0" borderId="15" xfId="0" applyFont="1" applyFill="1" applyBorder="1" applyAlignment="1">
      <alignment horizontal="right" wrapText="1"/>
    </xf>
    <xf numFmtId="49" fontId="8" fillId="0" borderId="19" xfId="0" applyNumberFormat="1" applyFont="1" applyFill="1" applyBorder="1" applyAlignment="1">
      <alignment horizontal="center" wrapText="1"/>
    </xf>
    <xf numFmtId="193" fontId="8" fillId="0" borderId="16" xfId="66" applyNumberFormat="1" applyFont="1" applyFill="1" applyBorder="1" applyAlignment="1">
      <alignment horizontal="right" wrapText="1"/>
    </xf>
    <xf numFmtId="193" fontId="8" fillId="0" borderId="15" xfId="66" applyNumberFormat="1" applyFont="1" applyFill="1" applyBorder="1" applyAlignment="1">
      <alignment horizontal="right" wrapText="1"/>
    </xf>
    <xf numFmtId="0" fontId="10" fillId="0" borderId="0" xfId="0" applyFont="1" applyFill="1" applyAlignment="1" applyProtection="1">
      <alignment horizontal="right" wrapText="1"/>
      <protection locked="0"/>
    </xf>
    <xf numFmtId="41" fontId="8" fillId="0" borderId="15" xfId="66" applyNumberFormat="1" applyFont="1" applyFill="1" applyBorder="1" applyAlignment="1">
      <alignment horizontal="right" wrapText="1"/>
    </xf>
    <xf numFmtId="192" fontId="13" fillId="0" borderId="15" xfId="0" applyNumberFormat="1" applyFont="1" applyFill="1" applyBorder="1" applyAlignment="1">
      <alignment horizontal="right" wrapText="1"/>
    </xf>
    <xf numFmtId="193" fontId="8" fillId="0" borderId="25" xfId="66" applyNumberFormat="1" applyFont="1" applyFill="1" applyBorder="1" applyAlignment="1">
      <alignment horizontal="right" wrapText="1"/>
    </xf>
    <xf numFmtId="192" fontId="13" fillId="0" borderId="16" xfId="0" applyNumberFormat="1" applyFont="1" applyFill="1" applyBorder="1" applyAlignment="1">
      <alignment horizontal="right" wrapText="1"/>
    </xf>
    <xf numFmtId="0" fontId="0" fillId="0" borderId="0" xfId="0" applyFill="1" applyAlignment="1" applyProtection="1">
      <alignment horizontal="right" wrapText="1"/>
      <protection locked="0"/>
    </xf>
    <xf numFmtId="3" fontId="0" fillId="0" borderId="0" xfId="0" applyNumberFormat="1" applyFill="1" applyAlignment="1" applyProtection="1">
      <alignment horizontal="right" wrapText="1"/>
      <protection locked="0"/>
    </xf>
    <xf numFmtId="1" fontId="0" fillId="0" borderId="0" xfId="0" applyNumberFormat="1" applyFill="1" applyAlignment="1" applyProtection="1">
      <alignment horizontal="right" wrapText="1"/>
      <protection locked="0"/>
    </xf>
    <xf numFmtId="0" fontId="10" fillId="0" borderId="0" xfId="0" applyFont="1" applyFill="1" applyAlignment="1" applyProtection="1">
      <alignment horizontal="center" wrapText="1"/>
      <protection locked="0"/>
    </xf>
    <xf numFmtId="49" fontId="8" fillId="0" borderId="26" xfId="0" applyNumberFormat="1" applyFont="1" applyFill="1" applyBorder="1" applyAlignment="1">
      <alignment horizontal="center" wrapText="1"/>
    </xf>
    <xf numFmtId="49" fontId="8" fillId="0" borderId="27" xfId="0" applyNumberFormat="1" applyFont="1" applyFill="1" applyBorder="1" applyAlignment="1">
      <alignment horizontal="center" wrapText="1"/>
    </xf>
    <xf numFmtId="49" fontId="13" fillId="0" borderId="27" xfId="0" applyNumberFormat="1" applyFont="1" applyFill="1" applyBorder="1" applyAlignment="1">
      <alignment horizontal="left"/>
    </xf>
    <xf numFmtId="0" fontId="8" fillId="0" borderId="27" xfId="0" applyFont="1" applyFill="1" applyBorder="1" applyAlignment="1">
      <alignment horizontal="center" wrapText="1"/>
    </xf>
    <xf numFmtId="49" fontId="8" fillId="0" borderId="28" xfId="0" applyNumberFormat="1" applyFont="1" applyFill="1" applyBorder="1" applyAlignment="1">
      <alignment horizontal="center" wrapText="1"/>
    </xf>
    <xf numFmtId="49" fontId="8" fillId="0" borderId="29" xfId="0" applyNumberFormat="1" applyFont="1" applyFill="1" applyBorder="1" applyAlignment="1">
      <alignment horizontal="center" wrapText="1"/>
    </xf>
    <xf numFmtId="49" fontId="13" fillId="0" borderId="29" xfId="0" applyNumberFormat="1" applyFont="1" applyFill="1" applyBorder="1" applyAlignment="1">
      <alignment horizontal="left"/>
    </xf>
    <xf numFmtId="0" fontId="8" fillId="0" borderId="29" xfId="0" applyFont="1" applyFill="1" applyBorder="1" applyAlignment="1">
      <alignment horizontal="center" wrapText="1"/>
    </xf>
    <xf numFmtId="0" fontId="13" fillId="0" borderId="0" xfId="0" applyFont="1" applyFill="1" applyBorder="1" applyAlignment="1">
      <alignment/>
    </xf>
    <xf numFmtId="0" fontId="12" fillId="0" borderId="13" xfId="0" applyFont="1" applyFill="1" applyBorder="1" applyAlignment="1">
      <alignment/>
    </xf>
    <xf numFmtId="0" fontId="0" fillId="0" borderId="0" xfId="0" applyFill="1" applyAlignment="1" applyProtection="1">
      <alignment wrapText="1"/>
      <protection locked="0"/>
    </xf>
    <xf numFmtId="0" fontId="9" fillId="0" borderId="22" xfId="53" applyFont="1" applyFill="1" applyBorder="1" applyAlignment="1">
      <alignment horizontal="justify" vertical="center" wrapText="1"/>
      <protection/>
    </xf>
    <xf numFmtId="0" fontId="13" fillId="0" borderId="21" xfId="53" applyFont="1" applyFill="1" applyBorder="1" applyAlignment="1">
      <alignment horizontal="justify" wrapText="1"/>
      <protection/>
    </xf>
    <xf numFmtId="0" fontId="13" fillId="0" borderId="21" xfId="58" applyFont="1" applyFill="1" applyBorder="1" applyAlignment="1">
      <alignment horizontal="justify" vertical="top" wrapText="1"/>
      <protection/>
    </xf>
    <xf numFmtId="0" fontId="8" fillId="0" borderId="21" xfId="0" applyFont="1" applyFill="1" applyBorder="1" applyAlignment="1">
      <alignment horizontal="justify" wrapText="1"/>
    </xf>
    <xf numFmtId="0" fontId="13" fillId="0" borderId="24" xfId="0" applyFont="1" applyFill="1" applyBorder="1" applyAlignment="1">
      <alignment horizontal="justify" wrapText="1"/>
    </xf>
    <xf numFmtId="0" fontId="13" fillId="0" borderId="21" xfId="57" applyFont="1" applyFill="1" applyBorder="1" applyAlignment="1">
      <alignment horizontal="justify" wrapText="1"/>
      <protection/>
    </xf>
    <xf numFmtId="0" fontId="8" fillId="0" borderId="23" xfId="57" applyFont="1" applyFill="1" applyBorder="1" applyAlignment="1">
      <alignment horizontal="justify" wrapText="1"/>
      <protection/>
    </xf>
    <xf numFmtId="0" fontId="8" fillId="0" borderId="24" xfId="57" applyFont="1" applyFill="1" applyBorder="1" applyAlignment="1">
      <alignment horizontal="justify" wrapText="1"/>
      <protection/>
    </xf>
    <xf numFmtId="0" fontId="8" fillId="0" borderId="23" xfId="0" applyFont="1" applyFill="1" applyBorder="1" applyAlignment="1">
      <alignment horizontal="justify" wrapText="1"/>
    </xf>
    <xf numFmtId="0" fontId="8" fillId="0" borderId="24" xfId="0" applyFont="1" applyFill="1" applyBorder="1" applyAlignment="1">
      <alignment horizontal="justify" wrapText="1"/>
    </xf>
    <xf numFmtId="0" fontId="13" fillId="0" borderId="23" xfId="0" applyFont="1" applyFill="1" applyBorder="1" applyAlignment="1">
      <alignment horizontal="justify" vertical="center" wrapText="1"/>
    </xf>
    <xf numFmtId="0" fontId="13" fillId="0" borderId="21" xfId="0" applyFont="1" applyFill="1" applyBorder="1" applyAlignment="1">
      <alignment horizontal="justify" vertical="top" wrapText="1"/>
    </xf>
    <xf numFmtId="0" fontId="13" fillId="0" borderId="21" xfId="0" applyFont="1" applyFill="1" applyBorder="1" applyAlignment="1">
      <alignment horizontal="justify" vertical="center"/>
    </xf>
    <xf numFmtId="0" fontId="9" fillId="0" borderId="23" xfId="0" applyFont="1" applyFill="1" applyBorder="1" applyAlignment="1">
      <alignment horizontal="justify" wrapText="1"/>
    </xf>
    <xf numFmtId="0" fontId="13" fillId="0" borderId="23" xfId="0" applyFont="1" applyFill="1" applyBorder="1" applyAlignment="1">
      <alignment horizontal="justify" wrapText="1"/>
    </xf>
    <xf numFmtId="0" fontId="13" fillId="0" borderId="24" xfId="0" applyFont="1" applyFill="1" applyBorder="1" applyAlignment="1">
      <alignment horizontal="justify" vertical="center" wrapText="1"/>
    </xf>
    <xf numFmtId="0" fontId="8" fillId="0" borderId="21" xfId="0" applyNumberFormat="1"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1" xfId="0" applyFont="1" applyFill="1" applyBorder="1" applyAlignment="1">
      <alignment horizontal="justify" vertical="center" wrapText="1"/>
    </xf>
    <xf numFmtId="0" fontId="13" fillId="0" borderId="21" xfId="0" applyNumberFormat="1" applyFont="1" applyFill="1" applyBorder="1" applyAlignment="1">
      <alignment horizontal="justify" vertical="center" wrapText="1"/>
    </xf>
    <xf numFmtId="1" fontId="9" fillId="0" borderId="22" xfId="0" applyNumberFormat="1" applyFont="1" applyFill="1" applyBorder="1" applyAlignment="1">
      <alignment horizontal="justify" vertical="center" wrapText="1"/>
    </xf>
    <xf numFmtId="0" fontId="9" fillId="0" borderId="24" xfId="0" applyFont="1" applyFill="1" applyBorder="1" applyAlignment="1">
      <alignment horizontal="justify" wrapText="1"/>
    </xf>
    <xf numFmtId="0" fontId="8" fillId="0" borderId="21" xfId="0" applyFont="1" applyFill="1" applyBorder="1" applyAlignment="1">
      <alignment horizontal="justify" wrapText="1" shrinkToFit="1"/>
    </xf>
    <xf numFmtId="0" fontId="13" fillId="0" borderId="21" xfId="0" applyFont="1" applyFill="1" applyBorder="1" applyAlignment="1">
      <alignment horizontal="justify" shrinkToFit="1"/>
    </xf>
    <xf numFmtId="0" fontId="8" fillId="0" borderId="21" xfId="0" applyFont="1" applyFill="1" applyBorder="1" applyAlignment="1">
      <alignment horizontal="justify" vertical="center" wrapText="1" shrinkToFit="1"/>
    </xf>
    <xf numFmtId="0" fontId="13" fillId="0" borderId="21" xfId="0" applyFont="1" applyFill="1" applyBorder="1" applyAlignment="1">
      <alignment horizontal="justify" wrapText="1" shrinkToFit="1"/>
    </xf>
    <xf numFmtId="2" fontId="8" fillId="0" borderId="21" xfId="0" applyNumberFormat="1" applyFont="1" applyFill="1" applyBorder="1" applyAlignment="1">
      <alignment horizontal="justify" vertical="center" wrapText="1" shrinkToFit="1"/>
    </xf>
    <xf numFmtId="0" fontId="13" fillId="0" borderId="21" xfId="0" applyFont="1" applyFill="1" applyBorder="1" applyAlignment="1">
      <alignment horizontal="justify" vertical="top" wrapText="1" shrinkToFit="1"/>
    </xf>
    <xf numFmtId="1" fontId="8" fillId="0" borderId="21" xfId="0" applyNumberFormat="1" applyFont="1" applyFill="1" applyBorder="1" applyAlignment="1">
      <alignment horizontal="justify" vertical="center" wrapText="1"/>
    </xf>
    <xf numFmtId="49" fontId="66" fillId="0" borderId="21" xfId="0" applyNumberFormat="1" applyFont="1" applyFill="1" applyBorder="1" applyAlignment="1">
      <alignment wrapText="1" shrinkToFit="1"/>
    </xf>
    <xf numFmtId="49" fontId="66" fillId="0" borderId="21" xfId="0" applyNumberFormat="1" applyFont="1" applyFill="1" applyBorder="1" applyAlignment="1">
      <alignment horizontal="justify" wrapText="1" shrinkToFit="1"/>
    </xf>
    <xf numFmtId="49" fontId="66" fillId="0" borderId="21" xfId="0" applyNumberFormat="1" applyFont="1" applyFill="1" applyBorder="1" applyAlignment="1">
      <alignment horizontal="justify" wrapText="1" shrinkToFit="1"/>
    </xf>
    <xf numFmtId="0" fontId="8" fillId="0" borderId="23" xfId="0" applyFont="1" applyFill="1" applyBorder="1" applyAlignment="1">
      <alignment horizontal="justify" vertical="center" wrapText="1" shrinkToFit="1"/>
    </xf>
    <xf numFmtId="0" fontId="8" fillId="0" borderId="21" xfId="0" applyFont="1" applyFill="1" applyBorder="1" applyAlignment="1">
      <alignment horizontal="justify" shrinkToFit="1"/>
    </xf>
    <xf numFmtId="0" fontId="13" fillId="0" borderId="21" xfId="53" applyFont="1" applyFill="1" applyBorder="1" applyAlignment="1">
      <alignment vertical="center" wrapText="1"/>
      <protection/>
    </xf>
    <xf numFmtId="0" fontId="13" fillId="0" borderId="23" xfId="54" applyFont="1" applyFill="1" applyBorder="1" applyAlignment="1">
      <alignment horizontal="justify" wrapText="1" shrinkToFit="1"/>
      <protection/>
    </xf>
    <xf numFmtId="49" fontId="13" fillId="0" borderId="21" xfId="0" applyNumberFormat="1" applyFont="1" applyFill="1" applyBorder="1" applyAlignment="1">
      <alignment horizontal="justify" wrapText="1" shrinkToFit="1"/>
    </xf>
    <xf numFmtId="0" fontId="13" fillId="0" borderId="21" xfId="54" applyFont="1" applyFill="1" applyBorder="1" applyAlignment="1">
      <alignment horizontal="justify" vertical="top" wrapText="1" shrinkToFit="1"/>
      <protection/>
    </xf>
    <xf numFmtId="22" fontId="13" fillId="0" borderId="21" xfId="0" applyNumberFormat="1" applyFont="1" applyFill="1" applyBorder="1" applyAlignment="1">
      <alignment horizontal="justify" wrapText="1" shrinkToFit="1"/>
    </xf>
    <xf numFmtId="0" fontId="9" fillId="0" borderId="22" xfId="0" applyFont="1" applyFill="1" applyBorder="1" applyAlignment="1">
      <alignment horizontal="justify" vertical="center" wrapText="1"/>
    </xf>
    <xf numFmtId="0" fontId="8" fillId="0" borderId="21" xfId="0" applyFont="1" applyFill="1" applyBorder="1" applyAlignment="1">
      <alignment horizontal="justify"/>
    </xf>
    <xf numFmtId="0" fontId="9" fillId="0" borderId="22" xfId="57" applyFont="1" applyFill="1" applyBorder="1" applyAlignment="1">
      <alignment horizontal="justify" wrapText="1"/>
      <protection/>
    </xf>
    <xf numFmtId="1" fontId="8" fillId="0" borderId="21" xfId="53" applyNumberFormat="1" applyFont="1" applyFill="1" applyBorder="1" applyAlignment="1">
      <alignment horizontal="justify" wrapText="1"/>
      <protection/>
    </xf>
    <xf numFmtId="0" fontId="8" fillId="0" borderId="21" xfId="0" applyFont="1" applyFill="1" applyBorder="1" applyAlignment="1">
      <alignment horizontal="left" vertical="center" wrapText="1"/>
    </xf>
    <xf numFmtId="0" fontId="8" fillId="0" borderId="21" xfId="0" applyFont="1" applyFill="1" applyBorder="1" applyAlignment="1">
      <alignment horizontal="justify" vertical="center"/>
    </xf>
    <xf numFmtId="0" fontId="8" fillId="0" borderId="21" xfId="56" applyFont="1" applyFill="1" applyBorder="1" applyAlignment="1">
      <alignment horizontal="justify" vertical="center" wrapText="1"/>
      <protection/>
    </xf>
    <xf numFmtId="0" fontId="6" fillId="0" borderId="22" xfId="53" applyFont="1" applyFill="1" applyBorder="1" applyAlignment="1">
      <alignment horizontal="justify" vertical="center" wrapText="1"/>
      <protection/>
    </xf>
    <xf numFmtId="0" fontId="6" fillId="0" borderId="21" xfId="53" applyFont="1" applyFill="1" applyBorder="1" applyAlignment="1">
      <alignment horizontal="justify" vertical="center" wrapText="1"/>
      <protection/>
    </xf>
    <xf numFmtId="0" fontId="13" fillId="0" borderId="21" xfId="53" applyNumberFormat="1" applyFont="1" applyFill="1" applyBorder="1" applyAlignment="1" applyProtection="1">
      <alignment horizontal="justify" wrapText="1"/>
      <protection locked="0"/>
    </xf>
    <xf numFmtId="0" fontId="13" fillId="0" borderId="21" xfId="53" applyFont="1" applyFill="1" applyBorder="1" applyAlignment="1" applyProtection="1">
      <alignment horizontal="justify" wrapText="1"/>
      <protection locked="0"/>
    </xf>
    <xf numFmtId="0" fontId="13" fillId="0" borderId="23" xfId="53" applyFont="1" applyFill="1" applyBorder="1" applyAlignment="1">
      <alignment horizontal="justify" wrapText="1" shrinkToFit="1"/>
      <protection/>
    </xf>
    <xf numFmtId="0" fontId="13" fillId="0" borderId="18" xfId="0" applyFont="1" applyFill="1" applyBorder="1" applyAlignment="1">
      <alignment horizontal="center" wrapText="1"/>
    </xf>
    <xf numFmtId="49" fontId="66" fillId="0" borderId="18" xfId="0" applyNumberFormat="1" applyFont="1" applyFill="1" applyBorder="1" applyAlignment="1">
      <alignment horizontal="center" wrapText="1" shrinkToFit="1"/>
    </xf>
    <xf numFmtId="49" fontId="66" fillId="0" borderId="0" xfId="0" applyNumberFormat="1" applyFont="1" applyFill="1" applyBorder="1" applyAlignment="1">
      <alignment horizontal="center" wrapText="1" shrinkToFit="1"/>
    </xf>
    <xf numFmtId="0" fontId="12" fillId="0" borderId="12" xfId="0" applyFont="1" applyFill="1" applyBorder="1" applyAlignment="1">
      <alignment horizontal="center"/>
    </xf>
    <xf numFmtId="0" fontId="12" fillId="0" borderId="13" xfId="0" applyFont="1" applyFill="1" applyBorder="1" applyAlignment="1">
      <alignment horizontal="center"/>
    </xf>
    <xf numFmtId="0" fontId="0" fillId="0" borderId="0" xfId="0" applyFill="1" applyAlignment="1" applyProtection="1">
      <alignment horizontal="center" wrapText="1"/>
      <protection locked="0"/>
    </xf>
    <xf numFmtId="0" fontId="13" fillId="0" borderId="21" xfId="54" applyFont="1" applyFill="1" applyBorder="1" applyAlignment="1">
      <alignment horizontal="justify" vertical="center" wrapText="1" shrinkToFit="1"/>
      <protection/>
    </xf>
    <xf numFmtId="0" fontId="16" fillId="0" borderId="0" xfId="0" applyFont="1" applyFill="1" applyAlignment="1" applyProtection="1">
      <alignment horizontal="right" wrapText="1"/>
      <protection locked="0"/>
    </xf>
    <xf numFmtId="1" fontId="15" fillId="0" borderId="14" xfId="0" applyNumberFormat="1" applyFont="1" applyFill="1" applyBorder="1" applyAlignment="1">
      <alignment horizontal="center" vertical="center"/>
    </xf>
    <xf numFmtId="0" fontId="14" fillId="0" borderId="22" xfId="0" applyFont="1" applyFill="1" applyBorder="1" applyAlignment="1">
      <alignment horizontal="center" vertical="center" wrapText="1"/>
    </xf>
    <xf numFmtId="3" fontId="13" fillId="0" borderId="16" xfId="0" applyNumberFormat="1" applyFont="1" applyFill="1" applyBorder="1" applyAlignment="1" applyProtection="1">
      <alignment horizontal="right" wrapText="1"/>
      <protection locked="0"/>
    </xf>
    <xf numFmtId="181" fontId="9" fillId="0" borderId="12" xfId="0" applyNumberFormat="1" applyFont="1" applyFill="1" applyBorder="1" applyAlignment="1">
      <alignment horizontal="center" wrapText="1"/>
    </xf>
    <xf numFmtId="181" fontId="9" fillId="0" borderId="0" xfId="0" applyNumberFormat="1" applyFont="1" applyFill="1" applyBorder="1" applyAlignment="1">
      <alignment horizontal="center" wrapText="1"/>
    </xf>
    <xf numFmtId="49" fontId="66" fillId="0" borderId="0" xfId="0" applyNumberFormat="1" applyFont="1" applyFill="1" applyBorder="1" applyAlignment="1">
      <alignment horizontal="center" wrapText="1" shrinkToFit="1"/>
    </xf>
    <xf numFmtId="49" fontId="19" fillId="0" borderId="0" xfId="0" applyNumberFormat="1" applyFont="1" applyFill="1" applyBorder="1" applyAlignment="1">
      <alignment horizontal="center" wrapText="1" shrinkToFit="1"/>
    </xf>
    <xf numFmtId="0" fontId="13" fillId="0" borderId="21" xfId="58" applyFont="1" applyFill="1" applyBorder="1" applyAlignment="1">
      <alignment horizontal="justify" wrapText="1"/>
      <protection/>
    </xf>
    <xf numFmtId="0" fontId="13" fillId="0" borderId="21" xfId="0" applyFont="1" applyFill="1" applyBorder="1" applyAlignment="1">
      <alignment horizontal="justify" vertical="center" wrapText="1" shrinkToFit="1"/>
    </xf>
    <xf numFmtId="0" fontId="8" fillId="0" borderId="32" xfId="57" applyFont="1" applyFill="1" applyBorder="1" applyAlignment="1">
      <alignment horizontal="justify" wrapText="1"/>
      <protection/>
    </xf>
    <xf numFmtId="49" fontId="8" fillId="0" borderId="0" xfId="0" applyNumberFormat="1" applyFont="1" applyFill="1" applyBorder="1" applyAlignment="1">
      <alignment wrapText="1" shrinkToFit="1"/>
    </xf>
    <xf numFmtId="0" fontId="13" fillId="0" borderId="33" xfId="0" applyFont="1" applyFill="1" applyBorder="1" applyAlignment="1">
      <alignment horizontal="justify" vertical="center" wrapText="1"/>
    </xf>
    <xf numFmtId="0" fontId="29" fillId="0" borderId="33" xfId="0" applyFont="1" applyFill="1" applyBorder="1" applyAlignment="1">
      <alignment horizontal="justify" vertical="center" wrapText="1"/>
    </xf>
    <xf numFmtId="0" fontId="29" fillId="0" borderId="34"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29" fillId="0" borderId="35" xfId="0" applyFont="1" applyFill="1" applyBorder="1" applyAlignment="1">
      <alignment horizontal="justify" vertical="center" wrapText="1"/>
    </xf>
    <xf numFmtId="0" fontId="13" fillId="0" borderId="35" xfId="0" applyFont="1" applyFill="1" applyBorder="1" applyAlignment="1">
      <alignment horizontal="justify" wrapText="1"/>
    </xf>
    <xf numFmtId="0" fontId="29" fillId="0" borderId="34" xfId="0" applyFont="1" applyFill="1" applyBorder="1" applyAlignment="1">
      <alignment horizontal="justify" wrapText="1"/>
    </xf>
    <xf numFmtId="0" fontId="8" fillId="0" borderId="0" xfId="0" applyFont="1" applyFill="1" applyBorder="1" applyAlignment="1">
      <alignment horizontal="justify" vertical="center" wrapText="1"/>
    </xf>
    <xf numFmtId="0" fontId="13" fillId="0" borderId="21" xfId="53" applyNumberFormat="1" applyFont="1" applyFill="1" applyBorder="1" applyAlignment="1" applyProtection="1">
      <alignment horizontal="justify" vertical="center" wrapText="1"/>
      <protection locked="0"/>
    </xf>
    <xf numFmtId="0" fontId="8" fillId="0" borderId="33" xfId="0" applyFont="1" applyFill="1" applyBorder="1" applyAlignment="1">
      <alignment horizontal="justify" vertical="center" wrapText="1"/>
    </xf>
    <xf numFmtId="49" fontId="8" fillId="0" borderId="1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35" xfId="0" applyNumberFormat="1" applyFont="1" applyFill="1" applyBorder="1" applyAlignment="1">
      <alignment horizontal="justify" vertical="center" wrapText="1"/>
    </xf>
    <xf numFmtId="0" fontId="8" fillId="0" borderId="0" xfId="0" applyFont="1" applyFill="1" applyBorder="1" applyAlignment="1">
      <alignment horizontal="left" vertical="center"/>
    </xf>
    <xf numFmtId="0" fontId="25" fillId="0" borderId="0" xfId="0" applyFont="1" applyFill="1" applyAlignment="1">
      <alignment horizontal="center" vertical="center" wrapText="1"/>
    </xf>
    <xf numFmtId="0" fontId="8" fillId="0" borderId="21" xfId="57" applyFont="1" applyFill="1" applyBorder="1" applyAlignment="1">
      <alignment horizontal="justify" vertical="center" wrapText="1"/>
      <protection/>
    </xf>
    <xf numFmtId="0" fontId="30" fillId="0" borderId="21" xfId="0" applyFont="1" applyFill="1" applyBorder="1" applyAlignment="1">
      <alignment horizontal="justify" vertical="center" wrapText="1"/>
    </xf>
    <xf numFmtId="3" fontId="31" fillId="0" borderId="15" xfId="0" applyNumberFormat="1" applyFont="1" applyFill="1" applyBorder="1" applyAlignment="1">
      <alignment horizontal="right"/>
    </xf>
    <xf numFmtId="0" fontId="8" fillId="0" borderId="32" xfId="53" applyFont="1" applyFill="1" applyBorder="1" applyAlignment="1">
      <alignment horizontal="justify" vertical="center" wrapText="1"/>
      <protection/>
    </xf>
    <xf numFmtId="0" fontId="13" fillId="0" borderId="0" xfId="0" applyFont="1" applyFill="1" applyBorder="1" applyAlignment="1">
      <alignment horizontal="justify" wrapText="1"/>
    </xf>
    <xf numFmtId="0" fontId="13" fillId="0" borderId="0" xfId="0" applyFont="1" applyFill="1" applyBorder="1" applyAlignment="1">
      <alignment horizontal="justify" vertical="center" wrapText="1"/>
    </xf>
    <xf numFmtId="3" fontId="13" fillId="0" borderId="21" xfId="0" applyNumberFormat="1" applyFont="1" applyFill="1" applyBorder="1" applyAlignment="1">
      <alignment horizontal="right"/>
    </xf>
    <xf numFmtId="0" fontId="8" fillId="0" borderId="0" xfId="0" applyFont="1" applyFill="1" applyBorder="1" applyAlignment="1" applyProtection="1">
      <alignment horizontal="left" wrapText="1"/>
      <protection locked="0"/>
    </xf>
    <xf numFmtId="3" fontId="13" fillId="0" borderId="24" xfId="0" applyNumberFormat="1" applyFont="1" applyFill="1" applyBorder="1" applyAlignment="1">
      <alignment horizontal="right"/>
    </xf>
    <xf numFmtId="0" fontId="13" fillId="0" borderId="0" xfId="0" applyFont="1" applyAlignment="1">
      <alignment horizontal="justify" vertical="center" wrapText="1"/>
    </xf>
    <xf numFmtId="0" fontId="13" fillId="0" borderId="0" xfId="0" applyFont="1" applyFill="1" applyBorder="1" applyAlignment="1">
      <alignment vertical="center" wrapText="1"/>
    </xf>
    <xf numFmtId="0" fontId="13" fillId="0" borderId="0" xfId="0" applyFont="1" applyFill="1" applyAlignment="1">
      <alignment horizontal="justify" vertical="center" wrapText="1"/>
    </xf>
    <xf numFmtId="3" fontId="13" fillId="0" borderId="0" xfId="0" applyNumberFormat="1" applyFont="1" applyFill="1" applyBorder="1" applyAlignment="1">
      <alignment horizontal="right"/>
    </xf>
    <xf numFmtId="3" fontId="13" fillId="0" borderId="23" xfId="0" applyNumberFormat="1" applyFont="1" applyFill="1" applyBorder="1" applyAlignment="1">
      <alignment horizontal="right"/>
    </xf>
    <xf numFmtId="0" fontId="13" fillId="0" borderId="36" xfId="0" applyFont="1" applyFill="1" applyBorder="1" applyAlignment="1">
      <alignment horizontal="justify" wrapText="1"/>
    </xf>
    <xf numFmtId="3" fontId="13" fillId="0" borderId="11" xfId="0" applyNumberFormat="1" applyFont="1" applyFill="1" applyBorder="1" applyAlignment="1">
      <alignment horizontal="right"/>
    </xf>
    <xf numFmtId="1" fontId="6" fillId="0" borderId="37" xfId="0" applyNumberFormat="1" applyFont="1" applyFill="1" applyBorder="1" applyAlignment="1">
      <alignment horizontal="center" vertical="center" wrapText="1"/>
    </xf>
    <xf numFmtId="1" fontId="6" fillId="0" borderId="36" xfId="0" applyNumberFormat="1"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33" fillId="0" borderId="0" xfId="0" applyFont="1" applyFill="1" applyAlignment="1" applyProtection="1">
      <alignment horizontal="center" vertical="center" wrapText="1"/>
      <protection locked="0"/>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5" fillId="0" borderId="0" xfId="0" applyFont="1" applyFill="1" applyAlignment="1">
      <alignment horizontal="center" vertical="center" wrapText="1"/>
    </xf>
    <xf numFmtId="0" fontId="7" fillId="0" borderId="0" xfId="0" applyFont="1" applyFill="1" applyBorder="1" applyAlignment="1">
      <alignment horizont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0" fillId="0" borderId="0" xfId="0" applyFont="1" applyFill="1" applyAlignment="1" applyProtection="1">
      <alignment horizontal="center" vertical="center" wrapText="1"/>
      <protection locked="0"/>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Лист1" xfId="56"/>
    <cellStyle name="Обычный_Приложение №9 ведомств копия" xfId="57"/>
    <cellStyle name="Обычный_Смета 2008- Суд"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B1:I1675"/>
  <sheetViews>
    <sheetView tabSelected="1" zoomScale="110" zoomScaleNormal="110" workbookViewId="0" topLeftCell="B448">
      <selection activeCell="E451" sqref="E451"/>
    </sheetView>
  </sheetViews>
  <sheetFormatPr defaultColWidth="9.00390625" defaultRowHeight="24.75" customHeight="1"/>
  <cols>
    <col min="1" max="1" width="3.625" style="1" hidden="1" customWidth="1"/>
    <col min="2" max="2" width="81.625" style="170" customWidth="1"/>
    <col min="3" max="3" width="7.625" style="286" customWidth="1"/>
    <col min="4" max="4" width="8.375" style="286" customWidth="1"/>
    <col min="5" max="5" width="16.25390625" style="228" customWidth="1"/>
    <col min="6" max="6" width="11.25390625" style="228" customWidth="1"/>
    <col min="7" max="7" width="14.25390625" style="216" customWidth="1"/>
    <col min="8" max="9" width="14.25390625" style="216" hidden="1" customWidth="1"/>
    <col min="10" max="16384" width="9.125" style="1" customWidth="1"/>
  </cols>
  <sheetData>
    <row r="1" spans="3:9" ht="21" customHeight="1">
      <c r="C1" s="340" t="s">
        <v>2084</v>
      </c>
      <c r="D1" s="340"/>
      <c r="E1" s="340"/>
      <c r="F1" s="340"/>
      <c r="G1" s="340"/>
      <c r="H1" s="340"/>
      <c r="I1" s="340"/>
    </row>
    <row r="2" spans="3:9" ht="15" customHeight="1">
      <c r="C2" s="340" t="s">
        <v>0</v>
      </c>
      <c r="D2" s="340"/>
      <c r="E2" s="340"/>
      <c r="F2" s="340"/>
      <c r="G2" s="340"/>
      <c r="H2" s="340"/>
      <c r="I2" s="340"/>
    </row>
    <row r="3" spans="2:9" ht="40.5" customHeight="1">
      <c r="B3" s="171"/>
      <c r="C3" s="340" t="s">
        <v>2086</v>
      </c>
      <c r="D3" s="340"/>
      <c r="E3" s="340"/>
      <c r="F3" s="340"/>
      <c r="G3" s="340"/>
      <c r="H3" s="340"/>
      <c r="I3" s="340"/>
    </row>
    <row r="4" spans="2:9" ht="13.5" customHeight="1">
      <c r="B4" s="171"/>
      <c r="C4" s="217"/>
      <c r="D4" s="217"/>
      <c r="E4" s="217"/>
      <c r="F4" s="217"/>
      <c r="G4" s="209"/>
      <c r="H4" s="209"/>
      <c r="I4" s="209"/>
    </row>
    <row r="5" spans="2:9" ht="18.75" customHeight="1">
      <c r="B5" s="343" t="s">
        <v>2083</v>
      </c>
      <c r="C5" s="343"/>
      <c r="D5" s="343"/>
      <c r="E5" s="343"/>
      <c r="F5" s="343"/>
      <c r="G5" s="343"/>
      <c r="H5" s="343"/>
      <c r="I5" s="343"/>
    </row>
    <row r="6" spans="2:9" ht="18.75" customHeight="1">
      <c r="B6" s="343"/>
      <c r="C6" s="343"/>
      <c r="D6" s="343"/>
      <c r="E6" s="343"/>
      <c r="F6" s="343"/>
      <c r="G6" s="343"/>
      <c r="H6" s="343"/>
      <c r="I6" s="343"/>
    </row>
    <row r="7" spans="2:9" ht="18" customHeight="1">
      <c r="B7" s="343"/>
      <c r="C7" s="343"/>
      <c r="D7" s="343"/>
      <c r="E7" s="343"/>
      <c r="F7" s="343"/>
      <c r="G7" s="343"/>
      <c r="H7" s="343"/>
      <c r="I7" s="343"/>
    </row>
    <row r="8" spans="2:9" ht="18" customHeight="1">
      <c r="B8" s="317"/>
      <c r="C8" s="317"/>
      <c r="D8" s="317"/>
      <c r="E8" s="317"/>
      <c r="F8" s="317"/>
      <c r="G8" s="1"/>
      <c r="H8" s="1"/>
      <c r="I8" s="1"/>
    </row>
    <row r="9" spans="2:9" ht="15" customHeight="1" thickBot="1">
      <c r="B9" s="344"/>
      <c r="C9" s="344"/>
      <c r="D9" s="344"/>
      <c r="E9" s="344"/>
      <c r="F9" s="344"/>
      <c r="G9" s="288"/>
      <c r="H9" s="288"/>
      <c r="I9" s="288" t="s">
        <v>121</v>
      </c>
    </row>
    <row r="10" spans="2:9" ht="21.75" customHeight="1">
      <c r="B10" s="341" t="s">
        <v>44</v>
      </c>
      <c r="C10" s="338" t="s">
        <v>45</v>
      </c>
      <c r="D10" s="336" t="s">
        <v>23</v>
      </c>
      <c r="E10" s="338" t="s">
        <v>11</v>
      </c>
      <c r="F10" s="345" t="s">
        <v>54</v>
      </c>
      <c r="G10" s="334" t="s">
        <v>2087</v>
      </c>
      <c r="H10" s="334" t="s">
        <v>1956</v>
      </c>
      <c r="I10" s="334" t="s">
        <v>1957</v>
      </c>
    </row>
    <row r="11" spans="2:9" ht="16.5" customHeight="1" thickBot="1">
      <c r="B11" s="342"/>
      <c r="C11" s="347"/>
      <c r="D11" s="337"/>
      <c r="E11" s="339"/>
      <c r="F11" s="346"/>
      <c r="G11" s="335"/>
      <c r="H11" s="335"/>
      <c r="I11" s="335"/>
    </row>
    <row r="12" spans="2:9" ht="15" thickBot="1">
      <c r="B12" s="290">
        <v>1</v>
      </c>
      <c r="C12" s="290">
        <v>2</v>
      </c>
      <c r="D12" s="290">
        <v>3</v>
      </c>
      <c r="E12" s="290">
        <v>4</v>
      </c>
      <c r="F12" s="290">
        <v>5</v>
      </c>
      <c r="G12" s="289">
        <v>6</v>
      </c>
      <c r="H12" s="289">
        <v>7</v>
      </c>
      <c r="I12" s="289">
        <v>8</v>
      </c>
    </row>
    <row r="13" spans="2:9" ht="16.5" thickBot="1">
      <c r="B13" s="172" t="s">
        <v>46</v>
      </c>
      <c r="C13" s="8" t="s">
        <v>25</v>
      </c>
      <c r="D13" s="9"/>
      <c r="E13" s="9"/>
      <c r="F13" s="9"/>
      <c r="G13" s="33">
        <f>G14+G18+G28+G103+G123+G131+G136+G140+G116</f>
        <v>2521543</v>
      </c>
      <c r="H13" s="33">
        <f>H14+H18+H28+H103+H123+H131+H136+H140+H116</f>
        <v>2709378</v>
      </c>
      <c r="I13" s="33">
        <f>I14+I18+I28+I103+I123+I131+I136+I140+I116</f>
        <v>2890029</v>
      </c>
    </row>
    <row r="14" spans="2:9" ht="31.5" customHeight="1" thickBot="1">
      <c r="B14" s="172" t="s">
        <v>63</v>
      </c>
      <c r="C14" s="8" t="s">
        <v>25</v>
      </c>
      <c r="D14" s="9" t="s">
        <v>26</v>
      </c>
      <c r="E14" s="9"/>
      <c r="F14" s="9"/>
      <c r="G14" s="33">
        <f aca="true" t="shared" si="0" ref="G14:I16">G15</f>
        <v>2189</v>
      </c>
      <c r="H14" s="33">
        <f t="shared" si="0"/>
        <v>2189</v>
      </c>
      <c r="I14" s="33">
        <f t="shared" si="0"/>
        <v>2256</v>
      </c>
    </row>
    <row r="15" spans="2:9" ht="15.75">
      <c r="B15" s="174" t="s">
        <v>166</v>
      </c>
      <c r="C15" s="153" t="s">
        <v>28</v>
      </c>
      <c r="D15" s="152" t="s">
        <v>3</v>
      </c>
      <c r="E15" s="156" t="s">
        <v>677</v>
      </c>
      <c r="F15" s="46"/>
      <c r="G15" s="86">
        <f t="shared" si="0"/>
        <v>2189</v>
      </c>
      <c r="H15" s="86">
        <f t="shared" si="0"/>
        <v>2189</v>
      </c>
      <c r="I15" s="86">
        <f t="shared" si="0"/>
        <v>2256</v>
      </c>
    </row>
    <row r="16" spans="2:9" ht="15.75">
      <c r="B16" s="174" t="s">
        <v>167</v>
      </c>
      <c r="C16" s="154" t="s">
        <v>28</v>
      </c>
      <c r="D16" s="152" t="s">
        <v>3</v>
      </c>
      <c r="E16" s="133" t="s">
        <v>165</v>
      </c>
      <c r="F16" s="49"/>
      <c r="G16" s="87">
        <f t="shared" si="0"/>
        <v>2189</v>
      </c>
      <c r="H16" s="87">
        <f t="shared" si="0"/>
        <v>2189</v>
      </c>
      <c r="I16" s="87">
        <f t="shared" si="0"/>
        <v>2256</v>
      </c>
    </row>
    <row r="17" spans="2:9" ht="79.5" thickBot="1">
      <c r="B17" s="174" t="s">
        <v>1203</v>
      </c>
      <c r="C17" s="155" t="s">
        <v>28</v>
      </c>
      <c r="D17" s="152" t="s">
        <v>3</v>
      </c>
      <c r="E17" s="47" t="s">
        <v>1204</v>
      </c>
      <c r="F17" s="47" t="s">
        <v>19</v>
      </c>
      <c r="G17" s="35">
        <v>2189</v>
      </c>
      <c r="H17" s="35">
        <v>2189</v>
      </c>
      <c r="I17" s="35">
        <v>2256</v>
      </c>
    </row>
    <row r="18" spans="2:9" ht="49.5" customHeight="1" thickBot="1">
      <c r="B18" s="172" t="s">
        <v>21</v>
      </c>
      <c r="C18" s="8" t="s">
        <v>25</v>
      </c>
      <c r="D18" s="9" t="s">
        <v>55</v>
      </c>
      <c r="E18" s="9"/>
      <c r="F18" s="9"/>
      <c r="G18" s="33">
        <f aca="true" t="shared" si="1" ref="G18:I19">G19</f>
        <v>87485</v>
      </c>
      <c r="H18" s="33">
        <f t="shared" si="1"/>
        <v>87485</v>
      </c>
      <c r="I18" s="33">
        <f t="shared" si="1"/>
        <v>88942</v>
      </c>
    </row>
    <row r="19" spans="2:9" ht="15.75">
      <c r="B19" s="174" t="s">
        <v>166</v>
      </c>
      <c r="C19" s="153" t="s">
        <v>28</v>
      </c>
      <c r="D19" s="152" t="s">
        <v>112</v>
      </c>
      <c r="E19" s="157">
        <v>99</v>
      </c>
      <c r="F19" s="46"/>
      <c r="G19" s="86">
        <f t="shared" si="1"/>
        <v>87485</v>
      </c>
      <c r="H19" s="86">
        <f t="shared" si="1"/>
        <v>87485</v>
      </c>
      <c r="I19" s="86">
        <f t="shared" si="1"/>
        <v>88942</v>
      </c>
    </row>
    <row r="20" spans="2:9" ht="15.75">
      <c r="B20" s="174" t="s">
        <v>167</v>
      </c>
      <c r="C20" s="154" t="s">
        <v>28</v>
      </c>
      <c r="D20" s="152" t="s">
        <v>112</v>
      </c>
      <c r="E20" s="158" t="s">
        <v>491</v>
      </c>
      <c r="F20" s="49"/>
      <c r="G20" s="35">
        <f>G21+G22+G24+G25+G26+G23+G27</f>
        <v>87485</v>
      </c>
      <c r="H20" s="35">
        <f>H21+H22+H24+H25+H26+H23+H27</f>
        <v>87485</v>
      </c>
      <c r="I20" s="35">
        <f>I21+I22+I24+I25+I26+I23+I27</f>
        <v>88942</v>
      </c>
    </row>
    <row r="21" spans="2:9" s="24" customFormat="1" ht="94.5">
      <c r="B21" s="174" t="s">
        <v>1205</v>
      </c>
      <c r="C21" s="154" t="s">
        <v>28</v>
      </c>
      <c r="D21" s="152" t="s">
        <v>112</v>
      </c>
      <c r="E21" s="158" t="s">
        <v>1208</v>
      </c>
      <c r="F21" s="49" t="s">
        <v>19</v>
      </c>
      <c r="G21" s="35">
        <v>5631</v>
      </c>
      <c r="H21" s="35">
        <v>5631</v>
      </c>
      <c r="I21" s="35">
        <v>5804</v>
      </c>
    </row>
    <row r="22" spans="2:9" s="24" customFormat="1" ht="94.5">
      <c r="B22" s="174" t="s">
        <v>1206</v>
      </c>
      <c r="C22" s="154" t="s">
        <v>28</v>
      </c>
      <c r="D22" s="152" t="s">
        <v>112</v>
      </c>
      <c r="E22" s="158" t="s">
        <v>1209</v>
      </c>
      <c r="F22" s="49" t="s">
        <v>19</v>
      </c>
      <c r="G22" s="35">
        <v>5026</v>
      </c>
      <c r="H22" s="35">
        <v>5026</v>
      </c>
      <c r="I22" s="35">
        <v>5181</v>
      </c>
    </row>
    <row r="23" spans="2:9" s="24" customFormat="1" ht="36" customHeight="1" hidden="1">
      <c r="B23" s="174" t="s">
        <v>1783</v>
      </c>
      <c r="C23" s="154" t="s">
        <v>28</v>
      </c>
      <c r="D23" s="152" t="s">
        <v>112</v>
      </c>
      <c r="E23" s="158" t="s">
        <v>1420</v>
      </c>
      <c r="F23" s="49" t="s">
        <v>10</v>
      </c>
      <c r="G23" s="35"/>
      <c r="H23" s="35"/>
      <c r="I23" s="35"/>
    </row>
    <row r="24" spans="2:9" s="24" customFormat="1" ht="78.75">
      <c r="B24" s="174" t="s">
        <v>158</v>
      </c>
      <c r="C24" s="154" t="s">
        <v>28</v>
      </c>
      <c r="D24" s="152" t="s">
        <v>112</v>
      </c>
      <c r="E24" s="158" t="s">
        <v>1210</v>
      </c>
      <c r="F24" s="49" t="s">
        <v>19</v>
      </c>
      <c r="G24" s="35">
        <v>37957</v>
      </c>
      <c r="H24" s="35">
        <v>37957</v>
      </c>
      <c r="I24" s="35">
        <v>39086</v>
      </c>
    </row>
    <row r="25" spans="2:9" s="24" customFormat="1" ht="47.25">
      <c r="B25" s="174" t="s">
        <v>1207</v>
      </c>
      <c r="C25" s="154" t="s">
        <v>28</v>
      </c>
      <c r="D25" s="152" t="s">
        <v>112</v>
      </c>
      <c r="E25" s="158" t="s">
        <v>1210</v>
      </c>
      <c r="F25" s="49" t="s">
        <v>10</v>
      </c>
      <c r="G25" s="35">
        <v>37431</v>
      </c>
      <c r="H25" s="35">
        <v>37431</v>
      </c>
      <c r="I25" s="35">
        <v>37431</v>
      </c>
    </row>
    <row r="26" spans="2:9" s="24" customFormat="1" ht="31.5">
      <c r="B26" s="174" t="s">
        <v>159</v>
      </c>
      <c r="C26" s="154" t="s">
        <v>28</v>
      </c>
      <c r="D26" s="152" t="s">
        <v>112</v>
      </c>
      <c r="E26" s="158" t="s">
        <v>1210</v>
      </c>
      <c r="F26" s="49" t="s">
        <v>52</v>
      </c>
      <c r="G26" s="35">
        <v>40</v>
      </c>
      <c r="H26" s="35">
        <v>40</v>
      </c>
      <c r="I26" s="35">
        <v>40</v>
      </c>
    </row>
    <row r="27" spans="2:9" s="24" customFormat="1" ht="48" thickBot="1">
      <c r="B27" s="174" t="s">
        <v>1992</v>
      </c>
      <c r="C27" s="155" t="s">
        <v>28</v>
      </c>
      <c r="D27" s="152" t="s">
        <v>112</v>
      </c>
      <c r="E27" s="158" t="s">
        <v>1991</v>
      </c>
      <c r="F27" s="49" t="s">
        <v>10</v>
      </c>
      <c r="G27" s="35">
        <v>1400</v>
      </c>
      <c r="H27" s="35">
        <v>1400</v>
      </c>
      <c r="I27" s="35">
        <v>1400</v>
      </c>
    </row>
    <row r="28" spans="2:9" ht="57.75" customHeight="1" thickBot="1">
      <c r="B28" s="229" t="s">
        <v>48</v>
      </c>
      <c r="C28" s="50" t="s">
        <v>28</v>
      </c>
      <c r="D28" s="51" t="s">
        <v>29</v>
      </c>
      <c r="E28" s="51"/>
      <c r="F28" s="51"/>
      <c r="G28" s="88">
        <f>G29+G33+G41+G49+G61+G71+G81+G91</f>
        <v>866487</v>
      </c>
      <c r="H28" s="88">
        <f>H29+H33+H41+H49+H61+H71+H81+H91</f>
        <v>864370</v>
      </c>
      <c r="I28" s="88">
        <f>I29+I33+I41+I49+I61+I71+I81+I91</f>
        <v>884470</v>
      </c>
    </row>
    <row r="29" spans="2:9" ht="51" customHeight="1">
      <c r="B29" s="161" t="s">
        <v>1211</v>
      </c>
      <c r="C29" s="153" t="s">
        <v>28</v>
      </c>
      <c r="D29" s="152" t="s">
        <v>29</v>
      </c>
      <c r="E29" s="159" t="s">
        <v>28</v>
      </c>
      <c r="F29" s="46"/>
      <c r="G29" s="86">
        <f aca="true" t="shared" si="2" ref="G29:I31">G30</f>
        <v>18062</v>
      </c>
      <c r="H29" s="86">
        <f t="shared" si="2"/>
        <v>18062</v>
      </c>
      <c r="I29" s="86">
        <f t="shared" si="2"/>
        <v>18553</v>
      </c>
    </row>
    <row r="30" spans="2:9" ht="31.5">
      <c r="B30" s="161" t="s">
        <v>178</v>
      </c>
      <c r="C30" s="154" t="s">
        <v>28</v>
      </c>
      <c r="D30" s="152" t="s">
        <v>29</v>
      </c>
      <c r="E30" s="159" t="s">
        <v>892</v>
      </c>
      <c r="F30" s="49"/>
      <c r="G30" s="35">
        <f t="shared" si="2"/>
        <v>18062</v>
      </c>
      <c r="H30" s="35">
        <f t="shared" si="2"/>
        <v>18062</v>
      </c>
      <c r="I30" s="35">
        <f t="shared" si="2"/>
        <v>18553</v>
      </c>
    </row>
    <row r="31" spans="2:9" ht="47.25">
      <c r="B31" s="174" t="s">
        <v>1212</v>
      </c>
      <c r="C31" s="154" t="s">
        <v>28</v>
      </c>
      <c r="D31" s="152" t="s">
        <v>29</v>
      </c>
      <c r="E31" s="159" t="s">
        <v>1233</v>
      </c>
      <c r="F31" s="49"/>
      <c r="G31" s="87">
        <f t="shared" si="2"/>
        <v>18062</v>
      </c>
      <c r="H31" s="87">
        <f t="shared" si="2"/>
        <v>18062</v>
      </c>
      <c r="I31" s="87">
        <f t="shared" si="2"/>
        <v>18553</v>
      </c>
    </row>
    <row r="32" spans="2:9" ht="47.25">
      <c r="B32" s="174" t="s">
        <v>1213</v>
      </c>
      <c r="C32" s="154" t="s">
        <v>28</v>
      </c>
      <c r="D32" s="152" t="s">
        <v>29</v>
      </c>
      <c r="E32" s="159" t="s">
        <v>1234</v>
      </c>
      <c r="F32" s="49" t="s">
        <v>64</v>
      </c>
      <c r="G32" s="35">
        <v>18062</v>
      </c>
      <c r="H32" s="35">
        <v>18062</v>
      </c>
      <c r="I32" s="35">
        <v>18553</v>
      </c>
    </row>
    <row r="33" spans="2:9" ht="31.5">
      <c r="B33" s="174" t="s">
        <v>1214</v>
      </c>
      <c r="C33" s="154" t="s">
        <v>28</v>
      </c>
      <c r="D33" s="152" t="s">
        <v>29</v>
      </c>
      <c r="E33" s="159" t="s">
        <v>3</v>
      </c>
      <c r="F33" s="49"/>
      <c r="G33" s="87">
        <f>G34</f>
        <v>30820</v>
      </c>
      <c r="H33" s="87">
        <f>H34</f>
        <v>30820</v>
      </c>
      <c r="I33" s="87">
        <f>I34</f>
        <v>31646</v>
      </c>
    </row>
    <row r="34" spans="2:9" ht="15.75">
      <c r="B34" s="174" t="s">
        <v>1215</v>
      </c>
      <c r="C34" s="154" t="s">
        <v>28</v>
      </c>
      <c r="D34" s="152" t="s">
        <v>29</v>
      </c>
      <c r="E34" s="159" t="s">
        <v>1095</v>
      </c>
      <c r="F34" s="49"/>
      <c r="G34" s="87">
        <f>G35+G39</f>
        <v>30820</v>
      </c>
      <c r="H34" s="87">
        <f>H35+H39</f>
        <v>30820</v>
      </c>
      <c r="I34" s="87">
        <f>I35+I39</f>
        <v>31646</v>
      </c>
    </row>
    <row r="35" spans="2:9" ht="31.5">
      <c r="B35" s="174" t="s">
        <v>157</v>
      </c>
      <c r="C35" s="154" t="s">
        <v>28</v>
      </c>
      <c r="D35" s="152" t="s">
        <v>29</v>
      </c>
      <c r="E35" s="159" t="s">
        <v>718</v>
      </c>
      <c r="F35" s="49"/>
      <c r="G35" s="87">
        <f>G36+G37+G38</f>
        <v>29145</v>
      </c>
      <c r="H35" s="87">
        <f>H36+H37+H38</f>
        <v>29145</v>
      </c>
      <c r="I35" s="87">
        <f>I36+I37+I38</f>
        <v>29919</v>
      </c>
    </row>
    <row r="36" spans="2:9" ht="78.75">
      <c r="B36" s="174" t="s">
        <v>158</v>
      </c>
      <c r="C36" s="154" t="s">
        <v>28</v>
      </c>
      <c r="D36" s="152" t="s">
        <v>29</v>
      </c>
      <c r="E36" s="159" t="s">
        <v>1235</v>
      </c>
      <c r="F36" s="49" t="s">
        <v>19</v>
      </c>
      <c r="G36" s="35">
        <v>25740</v>
      </c>
      <c r="H36" s="35">
        <v>25740</v>
      </c>
      <c r="I36" s="35">
        <v>26514</v>
      </c>
    </row>
    <row r="37" spans="2:9" ht="47.25">
      <c r="B37" s="174" t="s">
        <v>1207</v>
      </c>
      <c r="C37" s="154" t="s">
        <v>28</v>
      </c>
      <c r="D37" s="152" t="s">
        <v>29</v>
      </c>
      <c r="E37" s="159" t="s">
        <v>1235</v>
      </c>
      <c r="F37" s="49" t="s">
        <v>10</v>
      </c>
      <c r="G37" s="35">
        <v>3247</v>
      </c>
      <c r="H37" s="35">
        <v>3247</v>
      </c>
      <c r="I37" s="35">
        <v>3247</v>
      </c>
    </row>
    <row r="38" spans="2:9" ht="31.5">
      <c r="B38" s="174" t="s">
        <v>159</v>
      </c>
      <c r="C38" s="154" t="s">
        <v>28</v>
      </c>
      <c r="D38" s="152" t="s">
        <v>29</v>
      </c>
      <c r="E38" s="159" t="s">
        <v>1235</v>
      </c>
      <c r="F38" s="49" t="s">
        <v>52</v>
      </c>
      <c r="G38" s="35">
        <v>158</v>
      </c>
      <c r="H38" s="35">
        <v>158</v>
      </c>
      <c r="I38" s="35">
        <v>158</v>
      </c>
    </row>
    <row r="39" spans="2:9" ht="31.5">
      <c r="B39" s="174" t="s">
        <v>1216</v>
      </c>
      <c r="C39" s="154" t="s">
        <v>28</v>
      </c>
      <c r="D39" s="152" t="s">
        <v>29</v>
      </c>
      <c r="E39" s="159" t="s">
        <v>1192</v>
      </c>
      <c r="F39" s="49"/>
      <c r="G39" s="87">
        <f>G40</f>
        <v>1675</v>
      </c>
      <c r="H39" s="87">
        <f>H40</f>
        <v>1675</v>
      </c>
      <c r="I39" s="87">
        <f>I40</f>
        <v>1727</v>
      </c>
    </row>
    <row r="40" spans="2:9" ht="78.75">
      <c r="B40" s="174" t="s">
        <v>1217</v>
      </c>
      <c r="C40" s="154" t="s">
        <v>28</v>
      </c>
      <c r="D40" s="152" t="s">
        <v>29</v>
      </c>
      <c r="E40" s="159" t="s">
        <v>1236</v>
      </c>
      <c r="F40" s="49" t="s">
        <v>19</v>
      </c>
      <c r="G40" s="35">
        <v>1675</v>
      </c>
      <c r="H40" s="35">
        <v>1675</v>
      </c>
      <c r="I40" s="35">
        <v>1727</v>
      </c>
    </row>
    <row r="41" spans="2:9" ht="31.5">
      <c r="B41" s="174" t="s">
        <v>1218</v>
      </c>
      <c r="C41" s="154" t="s">
        <v>28</v>
      </c>
      <c r="D41" s="152" t="s">
        <v>29</v>
      </c>
      <c r="E41" s="159" t="s">
        <v>112</v>
      </c>
      <c r="F41" s="49"/>
      <c r="G41" s="87">
        <f>G42</f>
        <v>53439</v>
      </c>
      <c r="H41" s="87">
        <f>H42</f>
        <v>53439</v>
      </c>
      <c r="I41" s="87">
        <f>I42</f>
        <v>54843</v>
      </c>
    </row>
    <row r="42" spans="2:9" ht="15.75">
      <c r="B42" s="174" t="s">
        <v>156</v>
      </c>
      <c r="C42" s="154" t="s">
        <v>28</v>
      </c>
      <c r="D42" s="152" t="s">
        <v>29</v>
      </c>
      <c r="E42" s="159" t="s">
        <v>1040</v>
      </c>
      <c r="F42" s="49"/>
      <c r="G42" s="87">
        <f>G43+G47</f>
        <v>53439</v>
      </c>
      <c r="H42" s="87">
        <f>H43+H47</f>
        <v>53439</v>
      </c>
      <c r="I42" s="87">
        <f>I43+I47</f>
        <v>54843</v>
      </c>
    </row>
    <row r="43" spans="2:9" ht="31.5">
      <c r="B43" s="174" t="s">
        <v>157</v>
      </c>
      <c r="C43" s="154" t="s">
        <v>28</v>
      </c>
      <c r="D43" s="152" t="s">
        <v>29</v>
      </c>
      <c r="E43" s="159" t="s">
        <v>1237</v>
      </c>
      <c r="F43" s="49"/>
      <c r="G43" s="87">
        <f>G44+G45+G46</f>
        <v>51702</v>
      </c>
      <c r="H43" s="87">
        <f>H44+H45+H46</f>
        <v>51702</v>
      </c>
      <c r="I43" s="87">
        <f>I44+I45+I46</f>
        <v>53052</v>
      </c>
    </row>
    <row r="44" spans="2:9" ht="78.75">
      <c r="B44" s="174" t="s">
        <v>158</v>
      </c>
      <c r="C44" s="154" t="s">
        <v>28</v>
      </c>
      <c r="D44" s="152" t="s">
        <v>29</v>
      </c>
      <c r="E44" s="159" t="s">
        <v>1238</v>
      </c>
      <c r="F44" s="49" t="s">
        <v>19</v>
      </c>
      <c r="G44" s="35">
        <v>44409</v>
      </c>
      <c r="H44" s="35">
        <v>44409</v>
      </c>
      <c r="I44" s="35">
        <v>45759</v>
      </c>
    </row>
    <row r="45" spans="2:9" ht="47.25">
      <c r="B45" s="174" t="s">
        <v>1207</v>
      </c>
      <c r="C45" s="154" t="s">
        <v>28</v>
      </c>
      <c r="D45" s="152" t="s">
        <v>29</v>
      </c>
      <c r="E45" s="159" t="s">
        <v>1238</v>
      </c>
      <c r="F45" s="49" t="s">
        <v>10</v>
      </c>
      <c r="G45" s="35">
        <v>6537</v>
      </c>
      <c r="H45" s="35">
        <v>6537</v>
      </c>
      <c r="I45" s="35">
        <v>6537</v>
      </c>
    </row>
    <row r="46" spans="2:9" ht="31.5">
      <c r="B46" s="174" t="s">
        <v>159</v>
      </c>
      <c r="C46" s="154" t="s">
        <v>28</v>
      </c>
      <c r="D46" s="152" t="s">
        <v>29</v>
      </c>
      <c r="E46" s="159" t="s">
        <v>1238</v>
      </c>
      <c r="F46" s="49" t="s">
        <v>52</v>
      </c>
      <c r="G46" s="35">
        <v>756</v>
      </c>
      <c r="H46" s="35">
        <v>756</v>
      </c>
      <c r="I46" s="35">
        <v>756</v>
      </c>
    </row>
    <row r="47" spans="2:9" ht="31.5">
      <c r="B47" s="161" t="s">
        <v>1216</v>
      </c>
      <c r="C47" s="154" t="s">
        <v>28</v>
      </c>
      <c r="D47" s="152" t="s">
        <v>29</v>
      </c>
      <c r="E47" s="159" t="s">
        <v>1239</v>
      </c>
      <c r="F47" s="49"/>
      <c r="G47" s="87">
        <f>G48</f>
        <v>1737</v>
      </c>
      <c r="H47" s="87">
        <f>H48</f>
        <v>1737</v>
      </c>
      <c r="I47" s="87">
        <f>I48</f>
        <v>1791</v>
      </c>
    </row>
    <row r="48" spans="2:9" ht="78.75">
      <c r="B48" s="174" t="s">
        <v>1217</v>
      </c>
      <c r="C48" s="154" t="s">
        <v>28</v>
      </c>
      <c r="D48" s="152" t="s">
        <v>29</v>
      </c>
      <c r="E48" s="159" t="s">
        <v>1240</v>
      </c>
      <c r="F48" s="49" t="s">
        <v>19</v>
      </c>
      <c r="G48" s="35">
        <v>1737</v>
      </c>
      <c r="H48" s="35">
        <v>1737</v>
      </c>
      <c r="I48" s="35">
        <v>1791</v>
      </c>
    </row>
    <row r="49" spans="2:9" ht="47.25">
      <c r="B49" s="174" t="s">
        <v>1219</v>
      </c>
      <c r="C49" s="154" t="s">
        <v>28</v>
      </c>
      <c r="D49" s="152" t="s">
        <v>29</v>
      </c>
      <c r="E49" s="159" t="s">
        <v>105</v>
      </c>
      <c r="F49" s="49"/>
      <c r="G49" s="87">
        <f>G50+G54</f>
        <v>84347</v>
      </c>
      <c r="H49" s="87">
        <f>H50+H54</f>
        <v>83497</v>
      </c>
      <c r="I49" s="87">
        <f>I50+I54</f>
        <v>85852</v>
      </c>
    </row>
    <row r="50" spans="2:9" ht="31.5">
      <c r="B50" s="174" t="s">
        <v>1220</v>
      </c>
      <c r="C50" s="154" t="s">
        <v>28</v>
      </c>
      <c r="D50" s="152" t="s">
        <v>29</v>
      </c>
      <c r="E50" s="159" t="s">
        <v>451</v>
      </c>
      <c r="F50" s="49"/>
      <c r="G50" s="87">
        <f>G51</f>
        <v>200</v>
      </c>
      <c r="H50" s="87">
        <f>H51</f>
        <v>200</v>
      </c>
      <c r="I50" s="87">
        <f>I51</f>
        <v>200</v>
      </c>
    </row>
    <row r="51" spans="2:9" ht="31.5">
      <c r="B51" s="174" t="s">
        <v>1221</v>
      </c>
      <c r="C51" s="154" t="s">
        <v>28</v>
      </c>
      <c r="D51" s="152" t="s">
        <v>29</v>
      </c>
      <c r="E51" s="159" t="s">
        <v>1241</v>
      </c>
      <c r="F51" s="49"/>
      <c r="G51" s="87">
        <f>G52+G53</f>
        <v>200</v>
      </c>
      <c r="H51" s="87">
        <f>H52+H53</f>
        <v>200</v>
      </c>
      <c r="I51" s="87">
        <f>I52+I53</f>
        <v>200</v>
      </c>
    </row>
    <row r="52" spans="2:9" ht="78.75">
      <c r="B52" s="174" t="s">
        <v>1222</v>
      </c>
      <c r="C52" s="154" t="s">
        <v>28</v>
      </c>
      <c r="D52" s="152" t="s">
        <v>29</v>
      </c>
      <c r="E52" s="159" t="s">
        <v>1242</v>
      </c>
      <c r="F52" s="49" t="s">
        <v>19</v>
      </c>
      <c r="G52" s="35">
        <v>11</v>
      </c>
      <c r="H52" s="35">
        <v>11</v>
      </c>
      <c r="I52" s="35">
        <v>11</v>
      </c>
    </row>
    <row r="53" spans="2:9" ht="47.25">
      <c r="B53" s="174" t="s">
        <v>1223</v>
      </c>
      <c r="C53" s="154" t="s">
        <v>28</v>
      </c>
      <c r="D53" s="152" t="s">
        <v>29</v>
      </c>
      <c r="E53" s="159" t="s">
        <v>1242</v>
      </c>
      <c r="F53" s="49" t="s">
        <v>10</v>
      </c>
      <c r="G53" s="35">
        <v>189</v>
      </c>
      <c r="H53" s="35">
        <v>189</v>
      </c>
      <c r="I53" s="35">
        <v>189</v>
      </c>
    </row>
    <row r="54" spans="2:9" ht="15.75">
      <c r="B54" s="174" t="s">
        <v>562</v>
      </c>
      <c r="C54" s="154" t="s">
        <v>28</v>
      </c>
      <c r="D54" s="152" t="s">
        <v>29</v>
      </c>
      <c r="E54" s="159" t="s">
        <v>1243</v>
      </c>
      <c r="F54" s="49"/>
      <c r="G54" s="87">
        <f>G55+G59</f>
        <v>84147</v>
      </c>
      <c r="H54" s="87">
        <f>H55+H59</f>
        <v>83297</v>
      </c>
      <c r="I54" s="87">
        <f>I55+I59</f>
        <v>85652</v>
      </c>
    </row>
    <row r="55" spans="2:9" ht="31.5">
      <c r="B55" s="174" t="s">
        <v>157</v>
      </c>
      <c r="C55" s="154" t="s">
        <v>28</v>
      </c>
      <c r="D55" s="152" t="s">
        <v>29</v>
      </c>
      <c r="E55" s="159" t="s">
        <v>1244</v>
      </c>
      <c r="F55" s="49"/>
      <c r="G55" s="87">
        <f>G56+G57+G58</f>
        <v>82472</v>
      </c>
      <c r="H55" s="87">
        <f>H56+H57+H58</f>
        <v>81622</v>
      </c>
      <c r="I55" s="87">
        <f>I56+I57+I58</f>
        <v>83925</v>
      </c>
    </row>
    <row r="56" spans="2:9" ht="78.75">
      <c r="B56" s="161" t="s">
        <v>158</v>
      </c>
      <c r="C56" s="154" t="s">
        <v>28</v>
      </c>
      <c r="D56" s="152" t="s">
        <v>29</v>
      </c>
      <c r="E56" s="159" t="s">
        <v>1245</v>
      </c>
      <c r="F56" s="49" t="s">
        <v>19</v>
      </c>
      <c r="G56" s="35">
        <v>76034</v>
      </c>
      <c r="H56" s="35">
        <v>76034</v>
      </c>
      <c r="I56" s="35">
        <v>78337</v>
      </c>
    </row>
    <row r="57" spans="2:9" ht="47.25">
      <c r="B57" s="161" t="s">
        <v>1207</v>
      </c>
      <c r="C57" s="154" t="s">
        <v>28</v>
      </c>
      <c r="D57" s="152" t="s">
        <v>29</v>
      </c>
      <c r="E57" s="159" t="s">
        <v>1245</v>
      </c>
      <c r="F57" s="49" t="s">
        <v>10</v>
      </c>
      <c r="G57" s="35">
        <v>6390</v>
      </c>
      <c r="H57" s="35">
        <v>5540</v>
      </c>
      <c r="I57" s="35">
        <v>5540</v>
      </c>
    </row>
    <row r="58" spans="2:9" ht="31.5">
      <c r="B58" s="230" t="s">
        <v>159</v>
      </c>
      <c r="C58" s="154" t="s">
        <v>28</v>
      </c>
      <c r="D58" s="152" t="s">
        <v>29</v>
      </c>
      <c r="E58" s="159" t="s">
        <v>1245</v>
      </c>
      <c r="F58" s="49" t="s">
        <v>52</v>
      </c>
      <c r="G58" s="35">
        <v>48</v>
      </c>
      <c r="H58" s="35">
        <v>48</v>
      </c>
      <c r="I58" s="35">
        <v>48</v>
      </c>
    </row>
    <row r="59" spans="2:9" ht="31.5">
      <c r="B59" s="230" t="s">
        <v>1216</v>
      </c>
      <c r="C59" s="154" t="s">
        <v>28</v>
      </c>
      <c r="D59" s="152" t="s">
        <v>29</v>
      </c>
      <c r="E59" s="159" t="s">
        <v>1246</v>
      </c>
      <c r="F59" s="49"/>
      <c r="G59" s="87">
        <f>G60</f>
        <v>1675</v>
      </c>
      <c r="H59" s="87">
        <f>H60</f>
        <v>1675</v>
      </c>
      <c r="I59" s="87">
        <f>I60</f>
        <v>1727</v>
      </c>
    </row>
    <row r="60" spans="2:9" ht="78.75">
      <c r="B60" s="174" t="s">
        <v>1217</v>
      </c>
      <c r="C60" s="154" t="s">
        <v>28</v>
      </c>
      <c r="D60" s="152" t="s">
        <v>29</v>
      </c>
      <c r="E60" s="159" t="s">
        <v>1247</v>
      </c>
      <c r="F60" s="49" t="s">
        <v>19</v>
      </c>
      <c r="G60" s="35">
        <v>1675</v>
      </c>
      <c r="H60" s="35">
        <v>1675</v>
      </c>
      <c r="I60" s="35">
        <v>1727</v>
      </c>
    </row>
    <row r="61" spans="2:9" ht="47.25">
      <c r="B61" s="174" t="s">
        <v>1224</v>
      </c>
      <c r="C61" s="154" t="s">
        <v>28</v>
      </c>
      <c r="D61" s="152" t="s">
        <v>29</v>
      </c>
      <c r="E61" s="159" t="s">
        <v>30</v>
      </c>
      <c r="F61" s="49"/>
      <c r="G61" s="87">
        <f>G62</f>
        <v>86738</v>
      </c>
      <c r="H61" s="87">
        <f>H62</f>
        <v>86120</v>
      </c>
      <c r="I61" s="87">
        <f>I62</f>
        <v>88316</v>
      </c>
    </row>
    <row r="62" spans="2:9" ht="15.75">
      <c r="B62" s="174" t="s">
        <v>156</v>
      </c>
      <c r="C62" s="154" t="s">
        <v>28</v>
      </c>
      <c r="D62" s="152" t="s">
        <v>29</v>
      </c>
      <c r="E62" s="159" t="s">
        <v>577</v>
      </c>
      <c r="F62" s="49"/>
      <c r="G62" s="87">
        <f>G63+G67+G69</f>
        <v>86738</v>
      </c>
      <c r="H62" s="87">
        <f>H63+H67+H69</f>
        <v>86120</v>
      </c>
      <c r="I62" s="87">
        <f>I63+I67+I69</f>
        <v>88316</v>
      </c>
    </row>
    <row r="63" spans="2:9" ht="31.5">
      <c r="B63" s="161" t="s">
        <v>157</v>
      </c>
      <c r="C63" s="154" t="s">
        <v>28</v>
      </c>
      <c r="D63" s="152" t="s">
        <v>29</v>
      </c>
      <c r="E63" s="159" t="s">
        <v>1248</v>
      </c>
      <c r="F63" s="49"/>
      <c r="G63" s="87">
        <f>G64+G65+G66</f>
        <v>83388</v>
      </c>
      <c r="H63" s="87">
        <f>H64+H65+H66</f>
        <v>82770</v>
      </c>
      <c r="I63" s="87">
        <f>I64+I65+I66</f>
        <v>84862</v>
      </c>
    </row>
    <row r="64" spans="2:9" ht="78.75">
      <c r="B64" s="174" t="s">
        <v>158</v>
      </c>
      <c r="C64" s="154" t="s">
        <v>28</v>
      </c>
      <c r="D64" s="152" t="s">
        <v>29</v>
      </c>
      <c r="E64" s="159" t="s">
        <v>1249</v>
      </c>
      <c r="F64" s="49" t="s">
        <v>19</v>
      </c>
      <c r="G64" s="35">
        <v>69112</v>
      </c>
      <c r="H64" s="35">
        <v>69112</v>
      </c>
      <c r="I64" s="35">
        <v>71204</v>
      </c>
    </row>
    <row r="65" spans="2:9" ht="47.25">
      <c r="B65" s="174" t="s">
        <v>1207</v>
      </c>
      <c r="C65" s="154" t="s">
        <v>28</v>
      </c>
      <c r="D65" s="152" t="s">
        <v>29</v>
      </c>
      <c r="E65" s="159" t="s">
        <v>1249</v>
      </c>
      <c r="F65" s="49" t="s">
        <v>10</v>
      </c>
      <c r="G65" s="35">
        <v>14017</v>
      </c>
      <c r="H65" s="35">
        <v>13399</v>
      </c>
      <c r="I65" s="35">
        <v>13399</v>
      </c>
    </row>
    <row r="66" spans="2:9" ht="31.5">
      <c r="B66" s="174" t="s">
        <v>159</v>
      </c>
      <c r="C66" s="154" t="s">
        <v>28</v>
      </c>
      <c r="D66" s="152" t="s">
        <v>29</v>
      </c>
      <c r="E66" s="159" t="s">
        <v>1249</v>
      </c>
      <c r="F66" s="49" t="s">
        <v>52</v>
      </c>
      <c r="G66" s="35">
        <v>259</v>
      </c>
      <c r="H66" s="35">
        <v>259</v>
      </c>
      <c r="I66" s="35">
        <v>259</v>
      </c>
    </row>
    <row r="67" spans="2:9" ht="47.25" hidden="1">
      <c r="B67" s="174" t="s">
        <v>1225</v>
      </c>
      <c r="C67" s="154" t="s">
        <v>28</v>
      </c>
      <c r="D67" s="152" t="s">
        <v>29</v>
      </c>
      <c r="E67" s="159" t="s">
        <v>1250</v>
      </c>
      <c r="F67" s="49"/>
      <c r="G67" s="87">
        <f>G68</f>
        <v>0</v>
      </c>
      <c r="H67" s="87">
        <f>H68</f>
        <v>0</v>
      </c>
      <c r="I67" s="87">
        <f>I68</f>
        <v>0</v>
      </c>
    </row>
    <row r="68" spans="2:9" ht="47.25" hidden="1">
      <c r="B68" s="161" t="s">
        <v>1226</v>
      </c>
      <c r="C68" s="154" t="s">
        <v>28</v>
      </c>
      <c r="D68" s="152" t="s">
        <v>29</v>
      </c>
      <c r="E68" s="159" t="s">
        <v>1251</v>
      </c>
      <c r="F68" s="49" t="s">
        <v>64</v>
      </c>
      <c r="G68" s="35"/>
      <c r="H68" s="35"/>
      <c r="I68" s="35"/>
    </row>
    <row r="69" spans="2:9" ht="31.5">
      <c r="B69" s="142" t="s">
        <v>1216</v>
      </c>
      <c r="C69" s="154" t="s">
        <v>28</v>
      </c>
      <c r="D69" s="152" t="s">
        <v>29</v>
      </c>
      <c r="E69" s="159" t="s">
        <v>1252</v>
      </c>
      <c r="F69" s="49"/>
      <c r="G69" s="87">
        <f>G70</f>
        <v>3350</v>
      </c>
      <c r="H69" s="87">
        <f>H70</f>
        <v>3350</v>
      </c>
      <c r="I69" s="87">
        <f>I70</f>
        <v>3454</v>
      </c>
    </row>
    <row r="70" spans="2:9" ht="78.75">
      <c r="B70" s="174" t="s">
        <v>1217</v>
      </c>
      <c r="C70" s="154" t="s">
        <v>28</v>
      </c>
      <c r="D70" s="152" t="s">
        <v>29</v>
      </c>
      <c r="E70" s="159" t="s">
        <v>1253</v>
      </c>
      <c r="F70" s="49" t="s">
        <v>19</v>
      </c>
      <c r="G70" s="35">
        <v>3350</v>
      </c>
      <c r="H70" s="35">
        <v>3350</v>
      </c>
      <c r="I70" s="35">
        <v>3454</v>
      </c>
    </row>
    <row r="71" spans="2:9" ht="31.5">
      <c r="B71" s="174" t="s">
        <v>1227</v>
      </c>
      <c r="C71" s="154" t="s">
        <v>28</v>
      </c>
      <c r="D71" s="152" t="s">
        <v>29</v>
      </c>
      <c r="E71" s="159" t="s">
        <v>115</v>
      </c>
      <c r="F71" s="49"/>
      <c r="G71" s="87">
        <f>G72</f>
        <v>89080</v>
      </c>
      <c r="H71" s="87">
        <f>H72</f>
        <v>88760</v>
      </c>
      <c r="I71" s="87">
        <f>I72</f>
        <v>91266</v>
      </c>
    </row>
    <row r="72" spans="2:9" ht="15.75">
      <c r="B72" s="142" t="s">
        <v>562</v>
      </c>
      <c r="C72" s="154" t="s">
        <v>28</v>
      </c>
      <c r="D72" s="152" t="s">
        <v>29</v>
      </c>
      <c r="E72" s="159" t="s">
        <v>322</v>
      </c>
      <c r="F72" s="49"/>
      <c r="G72" s="87">
        <f>G73+G77+G79</f>
        <v>89080</v>
      </c>
      <c r="H72" s="87">
        <f>H73+H77+H79</f>
        <v>88760</v>
      </c>
      <c r="I72" s="87">
        <f>I73+I77+I79</f>
        <v>91266</v>
      </c>
    </row>
    <row r="73" spans="2:9" ht="31.5">
      <c r="B73" s="142" t="s">
        <v>157</v>
      </c>
      <c r="C73" s="154" t="s">
        <v>28</v>
      </c>
      <c r="D73" s="152" t="s">
        <v>29</v>
      </c>
      <c r="E73" s="159" t="s">
        <v>1254</v>
      </c>
      <c r="F73" s="49"/>
      <c r="G73" s="87">
        <f>G74+G75+G76</f>
        <v>78664</v>
      </c>
      <c r="H73" s="87">
        <f>H74+H75+H76</f>
        <v>78344</v>
      </c>
      <c r="I73" s="87">
        <f>I74+I75+I76</f>
        <v>80517</v>
      </c>
    </row>
    <row r="74" spans="2:9" ht="78.75">
      <c r="B74" s="142" t="s">
        <v>158</v>
      </c>
      <c r="C74" s="154" t="s">
        <v>28</v>
      </c>
      <c r="D74" s="152" t="s">
        <v>29</v>
      </c>
      <c r="E74" s="159" t="s">
        <v>1255</v>
      </c>
      <c r="F74" s="49" t="s">
        <v>19</v>
      </c>
      <c r="G74" s="35">
        <v>71611</v>
      </c>
      <c r="H74" s="35">
        <v>71611</v>
      </c>
      <c r="I74" s="35">
        <v>73784</v>
      </c>
    </row>
    <row r="75" spans="2:9" ht="47.25">
      <c r="B75" s="142" t="s">
        <v>1207</v>
      </c>
      <c r="C75" s="154" t="s">
        <v>28</v>
      </c>
      <c r="D75" s="152" t="s">
        <v>29</v>
      </c>
      <c r="E75" s="159" t="s">
        <v>1255</v>
      </c>
      <c r="F75" s="49" t="s">
        <v>10</v>
      </c>
      <c r="G75" s="35">
        <v>6590</v>
      </c>
      <c r="H75" s="35">
        <v>6270</v>
      </c>
      <c r="I75" s="35">
        <v>6270</v>
      </c>
    </row>
    <row r="76" spans="2:9" ht="31.5">
      <c r="B76" s="142" t="s">
        <v>159</v>
      </c>
      <c r="C76" s="154" t="s">
        <v>28</v>
      </c>
      <c r="D76" s="152" t="s">
        <v>29</v>
      </c>
      <c r="E76" s="159" t="s">
        <v>1255</v>
      </c>
      <c r="F76" s="49" t="s">
        <v>52</v>
      </c>
      <c r="G76" s="35">
        <v>463</v>
      </c>
      <c r="H76" s="35">
        <v>463</v>
      </c>
      <c r="I76" s="35">
        <v>463</v>
      </c>
    </row>
    <row r="77" spans="2:9" ht="31.5">
      <c r="B77" s="142" t="s">
        <v>1228</v>
      </c>
      <c r="C77" s="154" t="s">
        <v>28</v>
      </c>
      <c r="D77" s="152" t="s">
        <v>29</v>
      </c>
      <c r="E77" s="159" t="s">
        <v>1256</v>
      </c>
      <c r="F77" s="49"/>
      <c r="G77" s="87">
        <f>G78</f>
        <v>8741</v>
      </c>
      <c r="H77" s="87">
        <f>H78</f>
        <v>8741</v>
      </c>
      <c r="I77" s="87">
        <f>I78</f>
        <v>9022</v>
      </c>
    </row>
    <row r="78" spans="2:9" ht="31.5">
      <c r="B78" s="142" t="s">
        <v>1229</v>
      </c>
      <c r="C78" s="154" t="s">
        <v>28</v>
      </c>
      <c r="D78" s="152" t="s">
        <v>29</v>
      </c>
      <c r="E78" s="159" t="s">
        <v>1257</v>
      </c>
      <c r="F78" s="49" t="s">
        <v>64</v>
      </c>
      <c r="G78" s="35">
        <v>8741</v>
      </c>
      <c r="H78" s="35">
        <v>8741</v>
      </c>
      <c r="I78" s="35">
        <v>9022</v>
      </c>
    </row>
    <row r="79" spans="2:9" ht="31.5">
      <c r="B79" s="142" t="s">
        <v>1216</v>
      </c>
      <c r="C79" s="154" t="s">
        <v>28</v>
      </c>
      <c r="D79" s="152" t="s">
        <v>29</v>
      </c>
      <c r="E79" s="159" t="s">
        <v>1258</v>
      </c>
      <c r="F79" s="49"/>
      <c r="G79" s="87">
        <f>G80</f>
        <v>1675</v>
      </c>
      <c r="H79" s="87">
        <f>H80</f>
        <v>1675</v>
      </c>
      <c r="I79" s="87">
        <f>I80</f>
        <v>1727</v>
      </c>
    </row>
    <row r="80" spans="2:9" ht="78.75">
      <c r="B80" s="142" t="s">
        <v>1217</v>
      </c>
      <c r="C80" s="154" t="s">
        <v>28</v>
      </c>
      <c r="D80" s="152" t="s">
        <v>29</v>
      </c>
      <c r="E80" s="159" t="s">
        <v>1259</v>
      </c>
      <c r="F80" s="49" t="s">
        <v>19</v>
      </c>
      <c r="G80" s="35">
        <v>1675</v>
      </c>
      <c r="H80" s="35">
        <v>1675</v>
      </c>
      <c r="I80" s="35">
        <v>1727</v>
      </c>
    </row>
    <row r="81" spans="2:9" ht="31.5">
      <c r="B81" s="142" t="s">
        <v>1230</v>
      </c>
      <c r="C81" s="154" t="s">
        <v>28</v>
      </c>
      <c r="D81" s="152" t="s">
        <v>29</v>
      </c>
      <c r="E81" s="159" t="s">
        <v>421</v>
      </c>
      <c r="F81" s="49"/>
      <c r="G81" s="87">
        <f>G82</f>
        <v>107484</v>
      </c>
      <c r="H81" s="87">
        <f>H82</f>
        <v>107882</v>
      </c>
      <c r="I81" s="87">
        <f>I82</f>
        <v>110336</v>
      </c>
    </row>
    <row r="82" spans="2:9" ht="15.75">
      <c r="B82" s="142" t="s">
        <v>156</v>
      </c>
      <c r="C82" s="154" t="s">
        <v>28</v>
      </c>
      <c r="D82" s="152" t="s">
        <v>29</v>
      </c>
      <c r="E82" s="159" t="s">
        <v>1260</v>
      </c>
      <c r="F82" s="49"/>
      <c r="G82" s="87">
        <f>G83+G87+G89</f>
        <v>107484</v>
      </c>
      <c r="H82" s="87">
        <f>H83+H87+H89</f>
        <v>107882</v>
      </c>
      <c r="I82" s="87">
        <f>I83+I87+I89</f>
        <v>110336</v>
      </c>
    </row>
    <row r="83" spans="2:9" ht="31.5">
      <c r="B83" s="142" t="s">
        <v>157</v>
      </c>
      <c r="C83" s="154" t="s">
        <v>28</v>
      </c>
      <c r="D83" s="152" t="s">
        <v>29</v>
      </c>
      <c r="E83" s="159" t="s">
        <v>1261</v>
      </c>
      <c r="F83" s="49"/>
      <c r="G83" s="87">
        <f>G84+G85+G86</f>
        <v>70418</v>
      </c>
      <c r="H83" s="87">
        <f>H84+H85+H86</f>
        <v>70418</v>
      </c>
      <c r="I83" s="87">
        <f>I84+I85+I86</f>
        <v>72455</v>
      </c>
    </row>
    <row r="84" spans="2:9" ht="78.75">
      <c r="B84" s="142" t="s">
        <v>158</v>
      </c>
      <c r="C84" s="154" t="s">
        <v>28</v>
      </c>
      <c r="D84" s="152" t="s">
        <v>29</v>
      </c>
      <c r="E84" s="159" t="s">
        <v>1262</v>
      </c>
      <c r="F84" s="49" t="s">
        <v>19</v>
      </c>
      <c r="G84" s="35">
        <v>58786</v>
      </c>
      <c r="H84" s="35">
        <v>58786</v>
      </c>
      <c r="I84" s="35">
        <v>60576</v>
      </c>
    </row>
    <row r="85" spans="2:9" ht="47.25">
      <c r="B85" s="142" t="s">
        <v>1207</v>
      </c>
      <c r="C85" s="154" t="s">
        <v>28</v>
      </c>
      <c r="D85" s="152" t="s">
        <v>29</v>
      </c>
      <c r="E85" s="159" t="s">
        <v>1262</v>
      </c>
      <c r="F85" s="49" t="s">
        <v>10</v>
      </c>
      <c r="G85" s="35">
        <v>11149</v>
      </c>
      <c r="H85" s="35">
        <v>11149</v>
      </c>
      <c r="I85" s="35">
        <v>11396</v>
      </c>
    </row>
    <row r="86" spans="2:9" ht="31.5">
      <c r="B86" s="142" t="s">
        <v>159</v>
      </c>
      <c r="C86" s="154" t="s">
        <v>28</v>
      </c>
      <c r="D86" s="152" t="s">
        <v>29</v>
      </c>
      <c r="E86" s="159" t="s">
        <v>1262</v>
      </c>
      <c r="F86" s="49" t="s">
        <v>52</v>
      </c>
      <c r="G86" s="35">
        <v>483</v>
      </c>
      <c r="H86" s="35">
        <v>483</v>
      </c>
      <c r="I86" s="35">
        <v>483</v>
      </c>
    </row>
    <row r="87" spans="2:9" ht="31.5">
      <c r="B87" s="142" t="s">
        <v>162</v>
      </c>
      <c r="C87" s="154" t="s">
        <v>28</v>
      </c>
      <c r="D87" s="152" t="s">
        <v>29</v>
      </c>
      <c r="E87" s="159" t="s">
        <v>1263</v>
      </c>
      <c r="F87" s="49"/>
      <c r="G87" s="87">
        <f>G88</f>
        <v>35391</v>
      </c>
      <c r="H87" s="87">
        <f>H88</f>
        <v>35789</v>
      </c>
      <c r="I87" s="87">
        <f>I88</f>
        <v>36154</v>
      </c>
    </row>
    <row r="88" spans="2:9" ht="47.25">
      <c r="B88" s="142" t="s">
        <v>456</v>
      </c>
      <c r="C88" s="154" t="s">
        <v>28</v>
      </c>
      <c r="D88" s="152" t="s">
        <v>29</v>
      </c>
      <c r="E88" s="159" t="s">
        <v>1264</v>
      </c>
      <c r="F88" s="49" t="s">
        <v>18</v>
      </c>
      <c r="G88" s="35">
        <v>35391</v>
      </c>
      <c r="H88" s="35">
        <v>35789</v>
      </c>
      <c r="I88" s="35">
        <v>36154</v>
      </c>
    </row>
    <row r="89" spans="2:9" ht="31.5">
      <c r="B89" s="142" t="s">
        <v>1216</v>
      </c>
      <c r="C89" s="154" t="s">
        <v>28</v>
      </c>
      <c r="D89" s="152" t="s">
        <v>29</v>
      </c>
      <c r="E89" s="159" t="s">
        <v>1265</v>
      </c>
      <c r="F89" s="49"/>
      <c r="G89" s="87">
        <f>G90</f>
        <v>1675</v>
      </c>
      <c r="H89" s="87">
        <f>H90</f>
        <v>1675</v>
      </c>
      <c r="I89" s="87">
        <f>I90</f>
        <v>1727</v>
      </c>
    </row>
    <row r="90" spans="2:9" ht="78.75">
      <c r="B90" s="142" t="s">
        <v>1217</v>
      </c>
      <c r="C90" s="154" t="s">
        <v>28</v>
      </c>
      <c r="D90" s="152" t="s">
        <v>29</v>
      </c>
      <c r="E90" s="159" t="s">
        <v>1266</v>
      </c>
      <c r="F90" s="49" t="s">
        <v>19</v>
      </c>
      <c r="G90" s="35">
        <v>1675</v>
      </c>
      <c r="H90" s="35">
        <v>1675</v>
      </c>
      <c r="I90" s="35">
        <v>1727</v>
      </c>
    </row>
    <row r="91" spans="2:9" ht="18" customHeight="1">
      <c r="B91" s="142" t="s">
        <v>166</v>
      </c>
      <c r="C91" s="154" t="s">
        <v>28</v>
      </c>
      <c r="D91" s="152" t="s">
        <v>29</v>
      </c>
      <c r="E91" s="159">
        <v>99</v>
      </c>
      <c r="F91" s="49"/>
      <c r="G91" s="87">
        <f>G92</f>
        <v>396517</v>
      </c>
      <c r="H91" s="87">
        <f>H92</f>
        <v>395790</v>
      </c>
      <c r="I91" s="87">
        <f>I92</f>
        <v>403658</v>
      </c>
    </row>
    <row r="92" spans="2:9" ht="17.25" customHeight="1">
      <c r="B92" s="142" t="s">
        <v>167</v>
      </c>
      <c r="C92" s="154" t="s">
        <v>28</v>
      </c>
      <c r="D92" s="152" t="s">
        <v>29</v>
      </c>
      <c r="E92" s="159" t="s">
        <v>165</v>
      </c>
      <c r="F92" s="49"/>
      <c r="G92" s="87">
        <f>G93+G94+G95+G96+G100+G101+G102+G97+G98+G99</f>
        <v>396517</v>
      </c>
      <c r="H92" s="87">
        <f>H93+H94+H95+H96+H100+H101+H102+H97+H98+H99</f>
        <v>395790</v>
      </c>
      <c r="I92" s="87">
        <f>I93+I94+I95+I96+I100+I101+I102+I97+I98+I99</f>
        <v>403658</v>
      </c>
    </row>
    <row r="93" spans="2:9" ht="78.75">
      <c r="B93" s="142" t="s">
        <v>1217</v>
      </c>
      <c r="C93" s="154" t="s">
        <v>28</v>
      </c>
      <c r="D93" s="152" t="s">
        <v>29</v>
      </c>
      <c r="E93" s="159" t="s">
        <v>1269</v>
      </c>
      <c r="F93" s="49" t="s">
        <v>19</v>
      </c>
      <c r="G93" s="35">
        <v>3449</v>
      </c>
      <c r="H93" s="35">
        <v>3449</v>
      </c>
      <c r="I93" s="35">
        <v>3556</v>
      </c>
    </row>
    <row r="94" spans="2:9" ht="78.75">
      <c r="B94" s="142" t="s">
        <v>1231</v>
      </c>
      <c r="C94" s="154" t="s">
        <v>28</v>
      </c>
      <c r="D94" s="152" t="s">
        <v>29</v>
      </c>
      <c r="E94" s="159" t="s">
        <v>1268</v>
      </c>
      <c r="F94" s="49" t="s">
        <v>19</v>
      </c>
      <c r="G94" s="35">
        <v>1315</v>
      </c>
      <c r="H94" s="35">
        <v>1315</v>
      </c>
      <c r="I94" s="35">
        <v>1356</v>
      </c>
    </row>
    <row r="95" spans="2:9" ht="47.25">
      <c r="B95" s="142" t="s">
        <v>1232</v>
      </c>
      <c r="C95" s="154" t="s">
        <v>28</v>
      </c>
      <c r="D95" s="152" t="s">
        <v>29</v>
      </c>
      <c r="E95" s="159" t="s">
        <v>1268</v>
      </c>
      <c r="F95" s="49" t="s">
        <v>10</v>
      </c>
      <c r="G95" s="35">
        <v>395</v>
      </c>
      <c r="H95" s="35">
        <v>395</v>
      </c>
      <c r="I95" s="35">
        <v>395</v>
      </c>
    </row>
    <row r="96" spans="2:9" ht="78.75">
      <c r="B96" s="142" t="s">
        <v>163</v>
      </c>
      <c r="C96" s="154" t="s">
        <v>28</v>
      </c>
      <c r="D96" s="152" t="s">
        <v>29</v>
      </c>
      <c r="E96" s="159" t="s">
        <v>1267</v>
      </c>
      <c r="F96" s="49" t="s">
        <v>19</v>
      </c>
      <c r="G96" s="35">
        <v>6707</v>
      </c>
      <c r="H96" s="35">
        <v>6707</v>
      </c>
      <c r="I96" s="35">
        <v>6913</v>
      </c>
    </row>
    <row r="97" spans="2:9" ht="63" hidden="1">
      <c r="B97" s="142" t="s">
        <v>1715</v>
      </c>
      <c r="C97" s="154" t="s">
        <v>28</v>
      </c>
      <c r="D97" s="152" t="s">
        <v>29</v>
      </c>
      <c r="E97" s="159" t="s">
        <v>1420</v>
      </c>
      <c r="F97" s="49" t="s">
        <v>19</v>
      </c>
      <c r="G97" s="35"/>
      <c r="H97" s="35"/>
      <c r="I97" s="35"/>
    </row>
    <row r="98" spans="2:9" ht="41.25" customHeight="1" hidden="1">
      <c r="B98" s="142" t="s">
        <v>1716</v>
      </c>
      <c r="C98" s="154" t="s">
        <v>28</v>
      </c>
      <c r="D98" s="152" t="s">
        <v>29</v>
      </c>
      <c r="E98" s="159" t="s">
        <v>1420</v>
      </c>
      <c r="F98" s="49" t="s">
        <v>10</v>
      </c>
      <c r="G98" s="35"/>
      <c r="H98" s="35"/>
      <c r="I98" s="35"/>
    </row>
    <row r="99" spans="2:9" ht="67.5" customHeight="1" hidden="1">
      <c r="B99" s="142" t="s">
        <v>1700</v>
      </c>
      <c r="C99" s="154" t="s">
        <v>28</v>
      </c>
      <c r="D99" s="152" t="s">
        <v>29</v>
      </c>
      <c r="E99" s="159" t="s">
        <v>1710</v>
      </c>
      <c r="F99" s="49" t="s">
        <v>64</v>
      </c>
      <c r="G99" s="35"/>
      <c r="H99" s="35"/>
      <c r="I99" s="35"/>
    </row>
    <row r="100" spans="2:9" ht="78.75">
      <c r="B100" s="142" t="s">
        <v>158</v>
      </c>
      <c r="C100" s="154" t="s">
        <v>28</v>
      </c>
      <c r="D100" s="152" t="s">
        <v>29</v>
      </c>
      <c r="E100" s="159" t="s">
        <v>1210</v>
      </c>
      <c r="F100" s="49" t="s">
        <v>19</v>
      </c>
      <c r="G100" s="35">
        <v>249233</v>
      </c>
      <c r="H100" s="35">
        <v>249233</v>
      </c>
      <c r="I100" s="35">
        <v>256747</v>
      </c>
    </row>
    <row r="101" spans="2:9" ht="47.25">
      <c r="B101" s="142" t="s">
        <v>1207</v>
      </c>
      <c r="C101" s="154" t="s">
        <v>28</v>
      </c>
      <c r="D101" s="152" t="s">
        <v>29</v>
      </c>
      <c r="E101" s="159" t="s">
        <v>1210</v>
      </c>
      <c r="F101" s="49" t="s">
        <v>10</v>
      </c>
      <c r="G101" s="35">
        <v>131395</v>
      </c>
      <c r="H101" s="35">
        <v>130695</v>
      </c>
      <c r="I101" s="35">
        <v>130695</v>
      </c>
    </row>
    <row r="102" spans="2:9" ht="32.25" thickBot="1">
      <c r="B102" s="142" t="s">
        <v>159</v>
      </c>
      <c r="C102" s="154" t="s">
        <v>28</v>
      </c>
      <c r="D102" s="152" t="s">
        <v>29</v>
      </c>
      <c r="E102" s="159" t="s">
        <v>1210</v>
      </c>
      <c r="F102" s="49" t="s">
        <v>52</v>
      </c>
      <c r="G102" s="35">
        <v>4023</v>
      </c>
      <c r="H102" s="35">
        <v>3996</v>
      </c>
      <c r="I102" s="35">
        <v>3996</v>
      </c>
    </row>
    <row r="103" spans="2:9" ht="28.5" customHeight="1" thickBot="1">
      <c r="B103" s="172" t="s">
        <v>47</v>
      </c>
      <c r="C103" s="8" t="s">
        <v>25</v>
      </c>
      <c r="D103" s="9" t="s">
        <v>57</v>
      </c>
      <c r="E103" s="9"/>
      <c r="F103" s="11"/>
      <c r="G103" s="33">
        <f>G104+G113</f>
        <v>179731</v>
      </c>
      <c r="H103" s="33">
        <f>H104+H113</f>
        <v>179731</v>
      </c>
      <c r="I103" s="33">
        <f>I104+I113</f>
        <v>184023</v>
      </c>
    </row>
    <row r="104" spans="2:9" s="24" customFormat="1" ht="47.25">
      <c r="B104" s="149" t="s">
        <v>669</v>
      </c>
      <c r="C104" s="53" t="s">
        <v>28</v>
      </c>
      <c r="D104" s="56" t="s">
        <v>31</v>
      </c>
      <c r="E104" s="134" t="s">
        <v>28</v>
      </c>
      <c r="F104" s="54"/>
      <c r="G104" s="90">
        <f>G105</f>
        <v>179731</v>
      </c>
      <c r="H104" s="90">
        <f>H105</f>
        <v>179731</v>
      </c>
      <c r="I104" s="90">
        <f>I105</f>
        <v>184023</v>
      </c>
    </row>
    <row r="105" spans="2:9" ht="21" customHeight="1">
      <c r="B105" s="231" t="s">
        <v>670</v>
      </c>
      <c r="C105" s="55" t="s">
        <v>28</v>
      </c>
      <c r="D105" s="56" t="s">
        <v>31</v>
      </c>
      <c r="E105" s="135" t="s">
        <v>665</v>
      </c>
      <c r="F105" s="56"/>
      <c r="G105" s="35">
        <f>G106+G110</f>
        <v>179731</v>
      </c>
      <c r="H105" s="35">
        <f>H106+H110</f>
        <v>179731</v>
      </c>
      <c r="I105" s="35">
        <f>I106+I110</f>
        <v>184023</v>
      </c>
    </row>
    <row r="106" spans="2:9" ht="31.5">
      <c r="B106" s="231" t="s">
        <v>671</v>
      </c>
      <c r="C106" s="55" t="s">
        <v>28</v>
      </c>
      <c r="D106" s="56" t="s">
        <v>31</v>
      </c>
      <c r="E106" s="135" t="s">
        <v>666</v>
      </c>
      <c r="F106" s="56"/>
      <c r="G106" s="35">
        <f>G107+G108+G109</f>
        <v>169212</v>
      </c>
      <c r="H106" s="35">
        <f>H107+H108+H109</f>
        <v>169212</v>
      </c>
      <c r="I106" s="35">
        <f>I107+I108+I109</f>
        <v>173504</v>
      </c>
    </row>
    <row r="107" spans="2:9" ht="83.25" customHeight="1">
      <c r="B107" s="231" t="s">
        <v>672</v>
      </c>
      <c r="C107" s="55" t="s">
        <v>28</v>
      </c>
      <c r="D107" s="56" t="s">
        <v>31</v>
      </c>
      <c r="E107" s="135" t="s">
        <v>1615</v>
      </c>
      <c r="F107" s="56" t="s">
        <v>19</v>
      </c>
      <c r="G107" s="35">
        <v>138446</v>
      </c>
      <c r="H107" s="35">
        <v>138446</v>
      </c>
      <c r="I107" s="35">
        <v>142738</v>
      </c>
    </row>
    <row r="108" spans="2:9" ht="47.25">
      <c r="B108" s="232" t="s">
        <v>673</v>
      </c>
      <c r="C108" s="55" t="s">
        <v>28</v>
      </c>
      <c r="D108" s="56" t="s">
        <v>31</v>
      </c>
      <c r="E108" s="135" t="s">
        <v>1615</v>
      </c>
      <c r="F108" s="56" t="s">
        <v>10</v>
      </c>
      <c r="G108" s="35">
        <v>30665</v>
      </c>
      <c r="H108" s="35">
        <v>30665</v>
      </c>
      <c r="I108" s="35">
        <v>30665</v>
      </c>
    </row>
    <row r="109" spans="2:9" ht="42" customHeight="1">
      <c r="B109" s="231" t="s">
        <v>674</v>
      </c>
      <c r="C109" s="55" t="s">
        <v>28</v>
      </c>
      <c r="D109" s="56" t="s">
        <v>31</v>
      </c>
      <c r="E109" s="135" t="s">
        <v>1615</v>
      </c>
      <c r="F109" s="56" t="s">
        <v>52</v>
      </c>
      <c r="G109" s="35">
        <v>101</v>
      </c>
      <c r="H109" s="35">
        <v>101</v>
      </c>
      <c r="I109" s="35">
        <v>101</v>
      </c>
    </row>
    <row r="110" spans="2:9" ht="31.5">
      <c r="B110" s="231" t="s">
        <v>675</v>
      </c>
      <c r="C110" s="55" t="s">
        <v>28</v>
      </c>
      <c r="D110" s="56" t="s">
        <v>31</v>
      </c>
      <c r="E110" s="135" t="s">
        <v>667</v>
      </c>
      <c r="F110" s="56"/>
      <c r="G110" s="35">
        <f>G111+G112</f>
        <v>10519</v>
      </c>
      <c r="H110" s="35">
        <f>H111+H112</f>
        <v>10519</v>
      </c>
      <c r="I110" s="35">
        <f>I111+I112</f>
        <v>10519</v>
      </c>
    </row>
    <row r="111" spans="2:9" ht="63">
      <c r="B111" s="150" t="s">
        <v>676</v>
      </c>
      <c r="C111" s="57" t="s">
        <v>28</v>
      </c>
      <c r="D111" s="58" t="s">
        <v>31</v>
      </c>
      <c r="E111" s="136" t="s">
        <v>668</v>
      </c>
      <c r="F111" s="59" t="s">
        <v>19</v>
      </c>
      <c r="G111" s="35">
        <v>326</v>
      </c>
      <c r="H111" s="35">
        <v>326</v>
      </c>
      <c r="I111" s="35">
        <v>326</v>
      </c>
    </row>
    <row r="112" spans="2:9" ht="32.25" thickBot="1">
      <c r="B112" s="150" t="s">
        <v>759</v>
      </c>
      <c r="C112" s="57" t="s">
        <v>28</v>
      </c>
      <c r="D112" s="58" t="s">
        <v>31</v>
      </c>
      <c r="E112" s="135" t="s">
        <v>668</v>
      </c>
      <c r="F112" s="56" t="s">
        <v>10</v>
      </c>
      <c r="G112" s="35">
        <v>10193</v>
      </c>
      <c r="H112" s="35">
        <v>10193</v>
      </c>
      <c r="I112" s="35">
        <v>10193</v>
      </c>
    </row>
    <row r="113" spans="2:9" ht="16.5" hidden="1" thickBot="1">
      <c r="B113" s="150" t="s">
        <v>166</v>
      </c>
      <c r="C113" s="57" t="s">
        <v>28</v>
      </c>
      <c r="D113" s="58" t="s">
        <v>31</v>
      </c>
      <c r="E113" s="135" t="s">
        <v>677</v>
      </c>
      <c r="F113" s="56"/>
      <c r="G113" s="35">
        <f aca="true" t="shared" si="3" ref="G113:I114">G114</f>
        <v>0</v>
      </c>
      <c r="H113" s="35">
        <f t="shared" si="3"/>
        <v>0</v>
      </c>
      <c r="I113" s="35">
        <f t="shared" si="3"/>
        <v>0</v>
      </c>
    </row>
    <row r="114" spans="2:9" ht="16.5" hidden="1" thickBot="1">
      <c r="B114" s="232" t="s">
        <v>167</v>
      </c>
      <c r="C114" s="57" t="s">
        <v>28</v>
      </c>
      <c r="D114" s="58" t="s">
        <v>31</v>
      </c>
      <c r="E114" s="136" t="s">
        <v>165</v>
      </c>
      <c r="F114" s="59"/>
      <c r="G114" s="35">
        <f t="shared" si="3"/>
        <v>0</v>
      </c>
      <c r="H114" s="35">
        <f t="shared" si="3"/>
        <v>0</v>
      </c>
      <c r="I114" s="35">
        <f t="shared" si="3"/>
        <v>0</v>
      </c>
    </row>
    <row r="115" spans="2:9" ht="63.75" hidden="1" thickBot="1">
      <c r="B115" s="233" t="s">
        <v>681</v>
      </c>
      <c r="C115" s="57" t="s">
        <v>28</v>
      </c>
      <c r="D115" s="58" t="s">
        <v>31</v>
      </c>
      <c r="E115" s="137" t="s">
        <v>678</v>
      </c>
      <c r="F115" s="62">
        <v>500</v>
      </c>
      <c r="G115" s="35"/>
      <c r="H115" s="35"/>
      <c r="I115" s="35"/>
    </row>
    <row r="116" spans="2:9" ht="32.25" thickBot="1">
      <c r="B116" s="229" t="s">
        <v>5</v>
      </c>
      <c r="C116" s="50" t="s">
        <v>28</v>
      </c>
      <c r="D116" s="51" t="s">
        <v>111</v>
      </c>
      <c r="E116" s="51"/>
      <c r="F116" s="51"/>
      <c r="G116" s="88">
        <f aca="true" t="shared" si="4" ref="G116:I117">G117</f>
        <v>23429</v>
      </c>
      <c r="H116" s="88">
        <f t="shared" si="4"/>
        <v>23429</v>
      </c>
      <c r="I116" s="88">
        <f t="shared" si="4"/>
        <v>24030</v>
      </c>
    </row>
    <row r="117" spans="2:9" s="24" customFormat="1" ht="15.75">
      <c r="B117" s="150" t="s">
        <v>166</v>
      </c>
      <c r="C117" s="153" t="s">
        <v>28</v>
      </c>
      <c r="D117" s="152" t="s">
        <v>111</v>
      </c>
      <c r="E117" s="156" t="s">
        <v>677</v>
      </c>
      <c r="F117" s="46"/>
      <c r="G117" s="86">
        <f t="shared" si="4"/>
        <v>23429</v>
      </c>
      <c r="H117" s="86">
        <f t="shared" si="4"/>
        <v>23429</v>
      </c>
      <c r="I117" s="86">
        <f t="shared" si="4"/>
        <v>24030</v>
      </c>
    </row>
    <row r="118" spans="2:9" s="24" customFormat="1" ht="15.75">
      <c r="B118" s="232" t="s">
        <v>167</v>
      </c>
      <c r="C118" s="154" t="s">
        <v>28</v>
      </c>
      <c r="D118" s="152" t="s">
        <v>111</v>
      </c>
      <c r="E118" s="133" t="s">
        <v>165</v>
      </c>
      <c r="F118" s="49"/>
      <c r="G118" s="35">
        <f>G119+G120+G121+G122</f>
        <v>23429</v>
      </c>
      <c r="H118" s="35">
        <f>H119+H120+H121+H122</f>
        <v>23429</v>
      </c>
      <c r="I118" s="35">
        <f>I119+I120+I121+I122</f>
        <v>24030</v>
      </c>
    </row>
    <row r="119" spans="2:9" s="24" customFormat="1" ht="78.75">
      <c r="B119" s="174" t="s">
        <v>1270</v>
      </c>
      <c r="C119" s="154" t="s">
        <v>28</v>
      </c>
      <c r="D119" s="152" t="s">
        <v>111</v>
      </c>
      <c r="E119" s="133" t="s">
        <v>1271</v>
      </c>
      <c r="F119" s="49" t="s">
        <v>19</v>
      </c>
      <c r="G119" s="35">
        <v>3640</v>
      </c>
      <c r="H119" s="35">
        <v>3640</v>
      </c>
      <c r="I119" s="35">
        <v>3752</v>
      </c>
    </row>
    <row r="120" spans="2:9" s="24" customFormat="1" ht="78.75">
      <c r="B120" s="174" t="s">
        <v>158</v>
      </c>
      <c r="C120" s="154" t="s">
        <v>28</v>
      </c>
      <c r="D120" s="152" t="s">
        <v>111</v>
      </c>
      <c r="E120" s="133" t="s">
        <v>1210</v>
      </c>
      <c r="F120" s="49" t="s">
        <v>19</v>
      </c>
      <c r="G120" s="35">
        <v>16983</v>
      </c>
      <c r="H120" s="35">
        <v>16983</v>
      </c>
      <c r="I120" s="35">
        <v>17472</v>
      </c>
    </row>
    <row r="121" spans="2:9" s="24" customFormat="1" ht="47.25">
      <c r="B121" s="161" t="s">
        <v>1207</v>
      </c>
      <c r="C121" s="154" t="s">
        <v>28</v>
      </c>
      <c r="D121" s="152" t="s">
        <v>111</v>
      </c>
      <c r="E121" s="133" t="s">
        <v>1210</v>
      </c>
      <c r="F121" s="49" t="s">
        <v>10</v>
      </c>
      <c r="G121" s="35">
        <v>2792</v>
      </c>
      <c r="H121" s="35">
        <v>2792</v>
      </c>
      <c r="I121" s="35">
        <v>2792</v>
      </c>
    </row>
    <row r="122" spans="2:9" s="24" customFormat="1" ht="32.25" thickBot="1">
      <c r="B122" s="161" t="s">
        <v>159</v>
      </c>
      <c r="C122" s="155" t="s">
        <v>28</v>
      </c>
      <c r="D122" s="152" t="s">
        <v>111</v>
      </c>
      <c r="E122" s="133" t="s">
        <v>1210</v>
      </c>
      <c r="F122" s="47" t="s">
        <v>52</v>
      </c>
      <c r="G122" s="35">
        <v>14</v>
      </c>
      <c r="H122" s="35">
        <v>14</v>
      </c>
      <c r="I122" s="35">
        <v>14</v>
      </c>
    </row>
    <row r="123" spans="2:9" ht="24.75" customHeight="1" thickBot="1">
      <c r="B123" s="229" t="s">
        <v>49</v>
      </c>
      <c r="C123" s="50" t="s">
        <v>28</v>
      </c>
      <c r="D123" s="51" t="s">
        <v>104</v>
      </c>
      <c r="E123" s="51"/>
      <c r="F123" s="51"/>
      <c r="G123" s="88">
        <f aca="true" t="shared" si="5" ref="G123:I124">G124</f>
        <v>106510</v>
      </c>
      <c r="H123" s="88">
        <f t="shared" si="5"/>
        <v>24806</v>
      </c>
      <c r="I123" s="88">
        <f t="shared" si="5"/>
        <v>25563</v>
      </c>
    </row>
    <row r="124" spans="2:9" s="24" customFormat="1" ht="15.75">
      <c r="B124" s="150" t="s">
        <v>166</v>
      </c>
      <c r="C124" s="153" t="s">
        <v>28</v>
      </c>
      <c r="D124" s="152" t="s">
        <v>104</v>
      </c>
      <c r="E124" s="133" t="s">
        <v>677</v>
      </c>
      <c r="F124" s="49"/>
      <c r="G124" s="87">
        <f t="shared" si="5"/>
        <v>106510</v>
      </c>
      <c r="H124" s="87">
        <f t="shared" si="5"/>
        <v>24806</v>
      </c>
      <c r="I124" s="87">
        <f t="shared" si="5"/>
        <v>25563</v>
      </c>
    </row>
    <row r="125" spans="2:9" s="24" customFormat="1" ht="15.75">
      <c r="B125" s="232" t="s">
        <v>167</v>
      </c>
      <c r="C125" s="154" t="s">
        <v>28</v>
      </c>
      <c r="D125" s="152" t="s">
        <v>104</v>
      </c>
      <c r="E125" s="133" t="s">
        <v>1273</v>
      </c>
      <c r="F125" s="49"/>
      <c r="G125" s="35">
        <f>G126+G128+G129+G127+G130</f>
        <v>106510</v>
      </c>
      <c r="H125" s="35">
        <f>H126+H128+H129+H127+H130</f>
        <v>24806</v>
      </c>
      <c r="I125" s="35">
        <f>I126+I128+I129+I127+I130</f>
        <v>25563</v>
      </c>
    </row>
    <row r="126" spans="2:9" s="24" customFormat="1" ht="78.75">
      <c r="B126" s="174" t="s">
        <v>1272</v>
      </c>
      <c r="C126" s="154" t="s">
        <v>28</v>
      </c>
      <c r="D126" s="152" t="s">
        <v>104</v>
      </c>
      <c r="E126" s="133" t="s">
        <v>1274</v>
      </c>
      <c r="F126" s="49" t="s">
        <v>19</v>
      </c>
      <c r="G126" s="35">
        <v>3662</v>
      </c>
      <c r="H126" s="35">
        <v>3662</v>
      </c>
      <c r="I126" s="35">
        <v>3811</v>
      </c>
    </row>
    <row r="127" spans="2:9" s="24" customFormat="1" ht="15.75">
      <c r="B127" s="174"/>
      <c r="C127" s="154" t="s">
        <v>28</v>
      </c>
      <c r="D127" s="152" t="s">
        <v>104</v>
      </c>
      <c r="E127" s="133" t="s">
        <v>1993</v>
      </c>
      <c r="F127" s="49" t="s">
        <v>10</v>
      </c>
      <c r="G127" s="35">
        <v>81704</v>
      </c>
      <c r="H127" s="35">
        <v>0</v>
      </c>
      <c r="I127" s="35">
        <v>0</v>
      </c>
    </row>
    <row r="128" spans="2:9" s="24" customFormat="1" ht="78.75">
      <c r="B128" s="174" t="s">
        <v>158</v>
      </c>
      <c r="C128" s="154" t="s">
        <v>28</v>
      </c>
      <c r="D128" s="152" t="s">
        <v>104</v>
      </c>
      <c r="E128" s="133" t="s">
        <v>1210</v>
      </c>
      <c r="F128" s="49" t="s">
        <v>19</v>
      </c>
      <c r="G128" s="35">
        <v>19857</v>
      </c>
      <c r="H128" s="35">
        <v>19857</v>
      </c>
      <c r="I128" s="35">
        <v>20465</v>
      </c>
    </row>
    <row r="129" spans="2:9" s="24" customFormat="1" ht="47.25">
      <c r="B129" s="174" t="s">
        <v>1207</v>
      </c>
      <c r="C129" s="154" t="s">
        <v>28</v>
      </c>
      <c r="D129" s="152" t="s">
        <v>104</v>
      </c>
      <c r="E129" s="133" t="s">
        <v>1210</v>
      </c>
      <c r="F129" s="49" t="s">
        <v>10</v>
      </c>
      <c r="G129" s="35">
        <v>1264</v>
      </c>
      <c r="H129" s="35">
        <v>1264</v>
      </c>
      <c r="I129" s="35">
        <v>1264</v>
      </c>
    </row>
    <row r="130" spans="2:9" s="24" customFormat="1" ht="32.25" thickBot="1">
      <c r="B130" s="174" t="s">
        <v>159</v>
      </c>
      <c r="C130" s="155" t="s">
        <v>28</v>
      </c>
      <c r="D130" s="152" t="s">
        <v>104</v>
      </c>
      <c r="E130" s="133" t="s">
        <v>1210</v>
      </c>
      <c r="F130" s="49" t="s">
        <v>52</v>
      </c>
      <c r="G130" s="35">
        <v>23</v>
      </c>
      <c r="H130" s="35">
        <v>23</v>
      </c>
      <c r="I130" s="35">
        <v>23</v>
      </c>
    </row>
    <row r="131" spans="2:9" ht="22.5" customHeight="1" thickBot="1">
      <c r="B131" s="172" t="s">
        <v>50</v>
      </c>
      <c r="C131" s="8" t="s">
        <v>25</v>
      </c>
      <c r="D131" s="9">
        <v>10</v>
      </c>
      <c r="E131" s="9"/>
      <c r="F131" s="11"/>
      <c r="G131" s="33">
        <f>G134</f>
        <v>2000</v>
      </c>
      <c r="H131" s="33">
        <f>H134</f>
        <v>2000</v>
      </c>
      <c r="I131" s="33">
        <f>I134</f>
        <v>2000</v>
      </c>
    </row>
    <row r="132" spans="2:9" ht="48.75" customHeight="1">
      <c r="B132" s="243" t="s">
        <v>1619</v>
      </c>
      <c r="C132" s="206" t="s">
        <v>28</v>
      </c>
      <c r="D132" s="199" t="s">
        <v>103</v>
      </c>
      <c r="E132" s="200" t="s">
        <v>105</v>
      </c>
      <c r="F132" s="128"/>
      <c r="G132" s="291">
        <f aca="true" t="shared" si="6" ref="G132:I134">G133</f>
        <v>2000</v>
      </c>
      <c r="H132" s="291">
        <f t="shared" si="6"/>
        <v>2000</v>
      </c>
      <c r="I132" s="291">
        <f t="shared" si="6"/>
        <v>2000</v>
      </c>
    </row>
    <row r="133" spans="2:9" ht="31.5">
      <c r="B133" s="121" t="s">
        <v>436</v>
      </c>
      <c r="C133" s="72" t="s">
        <v>28</v>
      </c>
      <c r="D133" s="13" t="s">
        <v>103</v>
      </c>
      <c r="E133" s="110" t="s">
        <v>437</v>
      </c>
      <c r="F133" s="22"/>
      <c r="G133" s="98">
        <f t="shared" si="6"/>
        <v>2000</v>
      </c>
      <c r="H133" s="98">
        <f t="shared" si="6"/>
        <v>2000</v>
      </c>
      <c r="I133" s="98">
        <f t="shared" si="6"/>
        <v>2000</v>
      </c>
    </row>
    <row r="134" spans="2:9" ht="27.75" customHeight="1">
      <c r="B134" s="121" t="s">
        <v>438</v>
      </c>
      <c r="C134" s="72" t="s">
        <v>28</v>
      </c>
      <c r="D134" s="13" t="s">
        <v>103</v>
      </c>
      <c r="E134" s="110" t="s">
        <v>439</v>
      </c>
      <c r="F134" s="22"/>
      <c r="G134" s="98">
        <f t="shared" si="6"/>
        <v>2000</v>
      </c>
      <c r="H134" s="98">
        <f t="shared" si="6"/>
        <v>2000</v>
      </c>
      <c r="I134" s="98">
        <f t="shared" si="6"/>
        <v>2000</v>
      </c>
    </row>
    <row r="135" spans="2:9" ht="32.25" thickBot="1">
      <c r="B135" s="244" t="s">
        <v>440</v>
      </c>
      <c r="C135" s="204" t="s">
        <v>28</v>
      </c>
      <c r="D135" s="76" t="s">
        <v>103</v>
      </c>
      <c r="E135" s="120" t="s">
        <v>441</v>
      </c>
      <c r="F135" s="116">
        <v>800</v>
      </c>
      <c r="G135" s="35">
        <v>2000</v>
      </c>
      <c r="H135" s="35">
        <v>2000</v>
      </c>
      <c r="I135" s="35">
        <v>2000</v>
      </c>
    </row>
    <row r="136" spans="2:9" ht="18" customHeight="1" thickBot="1">
      <c r="B136" s="172" t="s">
        <v>51</v>
      </c>
      <c r="C136" s="8" t="s">
        <v>25</v>
      </c>
      <c r="D136" s="9">
        <v>11</v>
      </c>
      <c r="E136" s="9"/>
      <c r="F136" s="11"/>
      <c r="G136" s="33">
        <f aca="true" t="shared" si="7" ref="G136:I138">G137</f>
        <v>1116319</v>
      </c>
      <c r="H136" s="33">
        <f t="shared" si="7"/>
        <v>1393986</v>
      </c>
      <c r="I136" s="33">
        <f t="shared" si="7"/>
        <v>1546486</v>
      </c>
    </row>
    <row r="137" spans="2:9" ht="19.5" customHeight="1">
      <c r="B137" s="146" t="s">
        <v>166</v>
      </c>
      <c r="C137" s="40" t="s">
        <v>25</v>
      </c>
      <c r="D137" s="2">
        <v>11</v>
      </c>
      <c r="E137" s="114">
        <v>99</v>
      </c>
      <c r="F137" s="3"/>
      <c r="G137" s="35">
        <f t="shared" si="7"/>
        <v>1116319</v>
      </c>
      <c r="H137" s="35">
        <f t="shared" si="7"/>
        <v>1393986</v>
      </c>
      <c r="I137" s="35">
        <f t="shared" si="7"/>
        <v>1546486</v>
      </c>
    </row>
    <row r="138" spans="2:9" ht="19.5" customHeight="1">
      <c r="B138" s="146" t="s">
        <v>167</v>
      </c>
      <c r="C138" s="40" t="s">
        <v>25</v>
      </c>
      <c r="D138" s="2">
        <v>11</v>
      </c>
      <c r="E138" s="114" t="s">
        <v>165</v>
      </c>
      <c r="F138" s="3"/>
      <c r="G138" s="35">
        <f t="shared" si="7"/>
        <v>1116319</v>
      </c>
      <c r="H138" s="35">
        <f t="shared" si="7"/>
        <v>1393986</v>
      </c>
      <c r="I138" s="35">
        <f t="shared" si="7"/>
        <v>1546486</v>
      </c>
    </row>
    <row r="139" spans="2:9" ht="32.25" thickBot="1">
      <c r="B139" s="232" t="s">
        <v>1419</v>
      </c>
      <c r="C139" s="40" t="s">
        <v>25</v>
      </c>
      <c r="D139" s="2">
        <v>11</v>
      </c>
      <c r="E139" s="114" t="s">
        <v>1420</v>
      </c>
      <c r="F139" s="3">
        <v>800</v>
      </c>
      <c r="G139" s="35">
        <v>1116319</v>
      </c>
      <c r="H139" s="35">
        <v>1393986</v>
      </c>
      <c r="I139" s="35">
        <v>1546486</v>
      </c>
    </row>
    <row r="140" spans="2:9" ht="22.5" customHeight="1" thickBot="1">
      <c r="B140" s="229" t="s">
        <v>100</v>
      </c>
      <c r="C140" s="50" t="s">
        <v>28</v>
      </c>
      <c r="D140" s="51" t="s">
        <v>116</v>
      </c>
      <c r="E140" s="51"/>
      <c r="F140" s="51"/>
      <c r="G140" s="88">
        <f>G141+G158+G153</f>
        <v>137393</v>
      </c>
      <c r="H140" s="88">
        <f>H141+H158+H153</f>
        <v>131382</v>
      </c>
      <c r="I140" s="88">
        <f>I141+I158+I153</f>
        <v>132259</v>
      </c>
    </row>
    <row r="141" spans="2:9" s="24" customFormat="1" ht="31.5">
      <c r="B141" s="161" t="s">
        <v>1218</v>
      </c>
      <c r="C141" s="48" t="s">
        <v>28</v>
      </c>
      <c r="D141" s="49" t="s">
        <v>116</v>
      </c>
      <c r="E141" s="133" t="s">
        <v>112</v>
      </c>
      <c r="F141" s="49"/>
      <c r="G141" s="87">
        <f>G142</f>
        <v>87702</v>
      </c>
      <c r="H141" s="87">
        <f>H142</f>
        <v>81688</v>
      </c>
      <c r="I141" s="87">
        <f>I142</f>
        <v>81675</v>
      </c>
    </row>
    <row r="142" spans="2:9" s="24" customFormat="1" ht="47.25">
      <c r="B142" s="161" t="s">
        <v>1275</v>
      </c>
      <c r="C142" s="48" t="s">
        <v>28</v>
      </c>
      <c r="D142" s="49" t="s">
        <v>116</v>
      </c>
      <c r="E142" s="133" t="s">
        <v>1282</v>
      </c>
      <c r="F142" s="49"/>
      <c r="G142" s="35">
        <f>G143+G149+G151</f>
        <v>87702</v>
      </c>
      <c r="H142" s="35">
        <f>H143+H149+H151</f>
        <v>81688</v>
      </c>
      <c r="I142" s="35">
        <f>I143+I149+I151</f>
        <v>81675</v>
      </c>
    </row>
    <row r="143" spans="2:9" s="24" customFormat="1" ht="78.75">
      <c r="B143" s="174" t="s">
        <v>1276</v>
      </c>
      <c r="C143" s="48" t="s">
        <v>28</v>
      </c>
      <c r="D143" s="49" t="s">
        <v>116</v>
      </c>
      <c r="E143" s="133" t="s">
        <v>1283</v>
      </c>
      <c r="F143" s="49"/>
      <c r="G143" s="87">
        <f>G144+G145+G146+G147</f>
        <v>87596</v>
      </c>
      <c r="H143" s="87">
        <f>H144+H145+H146+H147</f>
        <v>81582</v>
      </c>
      <c r="I143" s="87">
        <f>I144+I145+I146+I147</f>
        <v>81569</v>
      </c>
    </row>
    <row r="144" spans="2:9" s="24" customFormat="1" ht="126">
      <c r="B144" s="174" t="s">
        <v>1277</v>
      </c>
      <c r="C144" s="48" t="s">
        <v>28</v>
      </c>
      <c r="D144" s="49" t="s">
        <v>116</v>
      </c>
      <c r="E144" s="133" t="s">
        <v>1284</v>
      </c>
      <c r="F144" s="49" t="s">
        <v>19</v>
      </c>
      <c r="G144" s="35">
        <v>11768</v>
      </c>
      <c r="H144" s="35">
        <v>11768</v>
      </c>
      <c r="I144" s="35">
        <v>12127</v>
      </c>
    </row>
    <row r="145" spans="2:9" s="24" customFormat="1" ht="94.5">
      <c r="B145" s="174" t="s">
        <v>1278</v>
      </c>
      <c r="C145" s="48" t="s">
        <v>28</v>
      </c>
      <c r="D145" s="49" t="s">
        <v>116</v>
      </c>
      <c r="E145" s="133" t="s">
        <v>1284</v>
      </c>
      <c r="F145" s="49" t="s">
        <v>10</v>
      </c>
      <c r="G145" s="35">
        <v>28171</v>
      </c>
      <c r="H145" s="35">
        <v>22312</v>
      </c>
      <c r="I145" s="35">
        <v>22940</v>
      </c>
    </row>
    <row r="146" spans="2:9" s="24" customFormat="1" ht="78.75">
      <c r="B146" s="174" t="s">
        <v>1279</v>
      </c>
      <c r="C146" s="48" t="s">
        <v>28</v>
      </c>
      <c r="D146" s="49" t="s">
        <v>116</v>
      </c>
      <c r="E146" s="133" t="s">
        <v>1284</v>
      </c>
      <c r="F146" s="49" t="s">
        <v>64</v>
      </c>
      <c r="G146" s="35">
        <v>47636</v>
      </c>
      <c r="H146" s="35">
        <v>47481</v>
      </c>
      <c r="I146" s="35">
        <v>46481</v>
      </c>
    </row>
    <row r="147" spans="2:9" s="24" customFormat="1" ht="78.75">
      <c r="B147" s="174" t="s">
        <v>1280</v>
      </c>
      <c r="C147" s="48" t="s">
        <v>28</v>
      </c>
      <c r="D147" s="49" t="s">
        <v>116</v>
      </c>
      <c r="E147" s="133" t="s">
        <v>1284</v>
      </c>
      <c r="F147" s="49" t="s">
        <v>52</v>
      </c>
      <c r="G147" s="35">
        <v>21</v>
      </c>
      <c r="H147" s="35">
        <v>21</v>
      </c>
      <c r="I147" s="35">
        <v>21</v>
      </c>
    </row>
    <row r="148" spans="2:9" s="24" customFormat="1" ht="31.5" hidden="1">
      <c r="B148" s="174" t="s">
        <v>1281</v>
      </c>
      <c r="C148" s="48" t="s">
        <v>28</v>
      </c>
      <c r="D148" s="49" t="s">
        <v>116</v>
      </c>
      <c r="E148" s="133"/>
      <c r="F148" s="49"/>
      <c r="G148" s="35"/>
      <c r="H148" s="35"/>
      <c r="I148" s="35"/>
    </row>
    <row r="149" spans="2:9" s="24" customFormat="1" ht="31.5">
      <c r="B149" s="174" t="s">
        <v>157</v>
      </c>
      <c r="C149" s="48" t="s">
        <v>28</v>
      </c>
      <c r="D149" s="49" t="s">
        <v>116</v>
      </c>
      <c r="E149" s="133" t="s">
        <v>1285</v>
      </c>
      <c r="F149" s="49"/>
      <c r="G149" s="35">
        <f>G150</f>
        <v>51</v>
      </c>
      <c r="H149" s="35">
        <f>H150</f>
        <v>51</v>
      </c>
      <c r="I149" s="35">
        <f>I150</f>
        <v>51</v>
      </c>
    </row>
    <row r="150" spans="2:9" s="24" customFormat="1" ht="78.75">
      <c r="B150" s="161" t="s">
        <v>158</v>
      </c>
      <c r="C150" s="48" t="s">
        <v>28</v>
      </c>
      <c r="D150" s="49" t="s">
        <v>116</v>
      </c>
      <c r="E150" s="133" t="s">
        <v>1286</v>
      </c>
      <c r="F150" s="49" t="s">
        <v>19</v>
      </c>
      <c r="G150" s="35">
        <v>51</v>
      </c>
      <c r="H150" s="35">
        <v>51</v>
      </c>
      <c r="I150" s="35">
        <v>51</v>
      </c>
    </row>
    <row r="151" spans="2:9" s="24" customFormat="1" ht="15.75">
      <c r="B151" s="174" t="s">
        <v>1045</v>
      </c>
      <c r="C151" s="48" t="s">
        <v>28</v>
      </c>
      <c r="D151" s="49" t="s">
        <v>116</v>
      </c>
      <c r="E151" s="133" t="s">
        <v>1287</v>
      </c>
      <c r="F151" s="49"/>
      <c r="G151" s="35">
        <f>G152</f>
        <v>55</v>
      </c>
      <c r="H151" s="35">
        <f>H152</f>
        <v>55</v>
      </c>
      <c r="I151" s="35">
        <f>I152</f>
        <v>55</v>
      </c>
    </row>
    <row r="152" spans="2:9" s="24" customFormat="1" ht="31.5">
      <c r="B152" s="174" t="s">
        <v>759</v>
      </c>
      <c r="C152" s="48" t="s">
        <v>28</v>
      </c>
      <c r="D152" s="49" t="s">
        <v>116</v>
      </c>
      <c r="E152" s="133" t="s">
        <v>1288</v>
      </c>
      <c r="F152" s="49" t="s">
        <v>10</v>
      </c>
      <c r="G152" s="35">
        <v>55</v>
      </c>
      <c r="H152" s="35">
        <v>55</v>
      </c>
      <c r="I152" s="35">
        <v>55</v>
      </c>
    </row>
    <row r="153" spans="2:9" s="24" customFormat="1" ht="31.5">
      <c r="B153" s="174" t="s">
        <v>1639</v>
      </c>
      <c r="C153" s="48" t="s">
        <v>28</v>
      </c>
      <c r="D153" s="49" t="s">
        <v>116</v>
      </c>
      <c r="E153" s="133" t="s">
        <v>421</v>
      </c>
      <c r="F153" s="49"/>
      <c r="G153" s="35">
        <f aca="true" t="shared" si="8" ref="G153:I154">G154</f>
        <v>1631</v>
      </c>
      <c r="H153" s="35">
        <f t="shared" si="8"/>
        <v>1634</v>
      </c>
      <c r="I153" s="35">
        <f t="shared" si="8"/>
        <v>1685</v>
      </c>
    </row>
    <row r="154" spans="2:9" s="24" customFormat="1" ht="15.75">
      <c r="B154" s="174" t="s">
        <v>321</v>
      </c>
      <c r="C154" s="48" t="s">
        <v>28</v>
      </c>
      <c r="D154" s="49" t="s">
        <v>116</v>
      </c>
      <c r="E154" s="133" t="s">
        <v>1260</v>
      </c>
      <c r="F154" s="49"/>
      <c r="G154" s="35">
        <f t="shared" si="8"/>
        <v>1631</v>
      </c>
      <c r="H154" s="35">
        <f t="shared" si="8"/>
        <v>1634</v>
      </c>
      <c r="I154" s="35">
        <f t="shared" si="8"/>
        <v>1685</v>
      </c>
    </row>
    <row r="155" spans="2:9" s="24" customFormat="1" ht="31.5">
      <c r="B155" s="174" t="s">
        <v>1996</v>
      </c>
      <c r="C155" s="48" t="s">
        <v>28</v>
      </c>
      <c r="D155" s="49" t="s">
        <v>116</v>
      </c>
      <c r="E155" s="133" t="s">
        <v>1994</v>
      </c>
      <c r="F155" s="49"/>
      <c r="G155" s="35">
        <f>G156+G157</f>
        <v>1631</v>
      </c>
      <c r="H155" s="35">
        <f>H156+H157</f>
        <v>1634</v>
      </c>
      <c r="I155" s="35">
        <f>I156+I157</f>
        <v>1685</v>
      </c>
    </row>
    <row r="156" spans="2:9" s="24" customFormat="1" ht="31.5">
      <c r="B156" s="174" t="s">
        <v>759</v>
      </c>
      <c r="C156" s="48" t="s">
        <v>28</v>
      </c>
      <c r="D156" s="49" t="s">
        <v>116</v>
      </c>
      <c r="E156" s="133" t="s">
        <v>1995</v>
      </c>
      <c r="F156" s="49" t="s">
        <v>10</v>
      </c>
      <c r="G156" s="35">
        <v>68</v>
      </c>
      <c r="H156" s="35">
        <v>71</v>
      </c>
      <c r="I156" s="35">
        <v>74</v>
      </c>
    </row>
    <row r="157" spans="2:9" s="24" customFormat="1" ht="15.75">
      <c r="B157" s="174" t="s">
        <v>1997</v>
      </c>
      <c r="C157" s="48" t="s">
        <v>28</v>
      </c>
      <c r="D157" s="49" t="s">
        <v>116</v>
      </c>
      <c r="E157" s="133" t="s">
        <v>1995</v>
      </c>
      <c r="F157" s="49" t="s">
        <v>75</v>
      </c>
      <c r="G157" s="35">
        <v>1563</v>
      </c>
      <c r="H157" s="35">
        <v>1563</v>
      </c>
      <c r="I157" s="35">
        <v>1611</v>
      </c>
    </row>
    <row r="158" spans="2:9" s="24" customFormat="1" ht="15.75">
      <c r="B158" s="121" t="s">
        <v>166</v>
      </c>
      <c r="C158" s="48" t="s">
        <v>28</v>
      </c>
      <c r="D158" s="49" t="s">
        <v>116</v>
      </c>
      <c r="E158" s="133" t="s">
        <v>664</v>
      </c>
      <c r="F158" s="49"/>
      <c r="G158" s="87">
        <f>G159</f>
        <v>48060</v>
      </c>
      <c r="H158" s="87">
        <f>H159</f>
        <v>48060</v>
      </c>
      <c r="I158" s="87">
        <f>I159</f>
        <v>48899</v>
      </c>
    </row>
    <row r="159" spans="2:9" s="24" customFormat="1" ht="15.75">
      <c r="B159" s="121" t="s">
        <v>492</v>
      </c>
      <c r="C159" s="48" t="s">
        <v>28</v>
      </c>
      <c r="D159" s="49" t="s">
        <v>116</v>
      </c>
      <c r="E159" s="133" t="s">
        <v>491</v>
      </c>
      <c r="F159" s="49"/>
      <c r="G159" s="87">
        <f>G171+G160+G161+G162+G168+G169+G170+G164+G165+G166+G167+G163</f>
        <v>48060</v>
      </c>
      <c r="H159" s="87">
        <f>H171+H160+H161+H162+H168+H169+H170+H164+H165+H166+H167+H163</f>
        <v>48060</v>
      </c>
      <c r="I159" s="87">
        <f>I171+I160+I161+I162+I168+I169+I170+I164+I165+I166+I167+I163</f>
        <v>48899</v>
      </c>
    </row>
    <row r="160" spans="2:9" s="24" customFormat="1" ht="78.75">
      <c r="B160" s="174" t="s">
        <v>163</v>
      </c>
      <c r="C160" s="48" t="s">
        <v>28</v>
      </c>
      <c r="D160" s="49" t="s">
        <v>116</v>
      </c>
      <c r="E160" s="133" t="s">
        <v>1267</v>
      </c>
      <c r="F160" s="49" t="s">
        <v>19</v>
      </c>
      <c r="G160" s="35">
        <v>22450</v>
      </c>
      <c r="H160" s="35">
        <v>22450</v>
      </c>
      <c r="I160" s="35">
        <v>23139</v>
      </c>
    </row>
    <row r="161" spans="2:9" s="24" customFormat="1" ht="47.25">
      <c r="B161" s="174" t="s">
        <v>970</v>
      </c>
      <c r="C161" s="48" t="s">
        <v>28</v>
      </c>
      <c r="D161" s="49" t="s">
        <v>116</v>
      </c>
      <c r="E161" s="133" t="s">
        <v>1267</v>
      </c>
      <c r="F161" s="49" t="s">
        <v>10</v>
      </c>
      <c r="G161" s="35">
        <v>7217</v>
      </c>
      <c r="H161" s="35">
        <v>7217</v>
      </c>
      <c r="I161" s="35">
        <v>7217</v>
      </c>
    </row>
    <row r="162" spans="2:9" s="24" customFormat="1" ht="31.5">
      <c r="B162" s="174" t="s">
        <v>164</v>
      </c>
      <c r="C162" s="48" t="s">
        <v>28</v>
      </c>
      <c r="D162" s="49" t="s">
        <v>116</v>
      </c>
      <c r="E162" s="133" t="s">
        <v>1267</v>
      </c>
      <c r="F162" s="49" t="s">
        <v>52</v>
      </c>
      <c r="G162" s="35">
        <v>25</v>
      </c>
      <c r="H162" s="35">
        <v>25</v>
      </c>
      <c r="I162" s="35">
        <v>25</v>
      </c>
    </row>
    <row r="163" spans="2:9" s="24" customFormat="1" ht="47.25" hidden="1">
      <c r="B163" s="125" t="s">
        <v>1691</v>
      </c>
      <c r="C163" s="48" t="s">
        <v>28</v>
      </c>
      <c r="D163" s="49" t="s">
        <v>116</v>
      </c>
      <c r="E163" s="133" t="s">
        <v>1420</v>
      </c>
      <c r="F163" s="49" t="s">
        <v>18</v>
      </c>
      <c r="G163" s="35"/>
      <c r="H163" s="35"/>
      <c r="I163" s="35"/>
    </row>
    <row r="164" spans="2:9" s="24" customFormat="1" ht="78.75" hidden="1">
      <c r="B164" s="174" t="s">
        <v>1720</v>
      </c>
      <c r="C164" s="48" t="s">
        <v>28</v>
      </c>
      <c r="D164" s="49" t="s">
        <v>116</v>
      </c>
      <c r="E164" s="133" t="s">
        <v>1724</v>
      </c>
      <c r="F164" s="49" t="s">
        <v>19</v>
      </c>
      <c r="G164" s="35"/>
      <c r="H164" s="35"/>
      <c r="I164" s="35"/>
    </row>
    <row r="165" spans="2:9" s="24" customFormat="1" ht="47.25" hidden="1">
      <c r="B165" s="174" t="s">
        <v>1721</v>
      </c>
      <c r="C165" s="48" t="s">
        <v>28</v>
      </c>
      <c r="D165" s="49" t="s">
        <v>116</v>
      </c>
      <c r="E165" s="133" t="s">
        <v>1724</v>
      </c>
      <c r="F165" s="49" t="s">
        <v>10</v>
      </c>
      <c r="G165" s="35"/>
      <c r="H165" s="35"/>
      <c r="I165" s="35"/>
    </row>
    <row r="166" spans="2:9" s="24" customFormat="1" ht="78.75" hidden="1">
      <c r="B166" s="174" t="s">
        <v>1722</v>
      </c>
      <c r="C166" s="48" t="s">
        <v>28</v>
      </c>
      <c r="D166" s="49" t="s">
        <v>116</v>
      </c>
      <c r="E166" s="133" t="s">
        <v>1725</v>
      </c>
      <c r="F166" s="49" t="s">
        <v>19</v>
      </c>
      <c r="G166" s="35"/>
      <c r="H166" s="35"/>
      <c r="I166" s="35"/>
    </row>
    <row r="167" spans="2:9" s="24" customFormat="1" ht="47.25" hidden="1">
      <c r="B167" s="174" t="s">
        <v>1723</v>
      </c>
      <c r="C167" s="48" t="s">
        <v>28</v>
      </c>
      <c r="D167" s="49" t="s">
        <v>116</v>
      </c>
      <c r="E167" s="133" t="s">
        <v>1725</v>
      </c>
      <c r="F167" s="49" t="s">
        <v>10</v>
      </c>
      <c r="G167" s="35"/>
      <c r="H167" s="35"/>
      <c r="I167" s="35"/>
    </row>
    <row r="168" spans="2:9" s="24" customFormat="1" ht="78.75">
      <c r="B168" s="174" t="s">
        <v>158</v>
      </c>
      <c r="C168" s="48" t="s">
        <v>28</v>
      </c>
      <c r="D168" s="49" t="s">
        <v>116</v>
      </c>
      <c r="E168" s="133" t="s">
        <v>1210</v>
      </c>
      <c r="F168" s="49" t="s">
        <v>19</v>
      </c>
      <c r="G168" s="35">
        <v>4880</v>
      </c>
      <c r="H168" s="35">
        <v>4880</v>
      </c>
      <c r="I168" s="35">
        <v>5030</v>
      </c>
    </row>
    <row r="169" spans="2:9" s="24" customFormat="1" ht="47.25">
      <c r="B169" s="174" t="s">
        <v>1207</v>
      </c>
      <c r="C169" s="48" t="s">
        <v>28</v>
      </c>
      <c r="D169" s="49" t="s">
        <v>116</v>
      </c>
      <c r="E169" s="133" t="s">
        <v>1210</v>
      </c>
      <c r="F169" s="49" t="s">
        <v>10</v>
      </c>
      <c r="G169" s="35">
        <v>299</v>
      </c>
      <c r="H169" s="35">
        <v>299</v>
      </c>
      <c r="I169" s="35">
        <v>299</v>
      </c>
    </row>
    <row r="170" spans="2:9" s="24" customFormat="1" ht="31.5">
      <c r="B170" s="174" t="s">
        <v>159</v>
      </c>
      <c r="C170" s="48" t="s">
        <v>28</v>
      </c>
      <c r="D170" s="49" t="s">
        <v>116</v>
      </c>
      <c r="E170" s="133" t="s">
        <v>1210</v>
      </c>
      <c r="F170" s="49" t="s">
        <v>52</v>
      </c>
      <c r="G170" s="35">
        <v>689</v>
      </c>
      <c r="H170" s="35">
        <v>689</v>
      </c>
      <c r="I170" s="35">
        <v>689</v>
      </c>
    </row>
    <row r="171" spans="2:9" s="24" customFormat="1" ht="53.25" customHeight="1" thickBot="1">
      <c r="B171" s="234" t="s">
        <v>1990</v>
      </c>
      <c r="C171" s="48" t="s">
        <v>28</v>
      </c>
      <c r="D171" s="47" t="s">
        <v>116</v>
      </c>
      <c r="E171" s="47" t="s">
        <v>663</v>
      </c>
      <c r="F171" s="49" t="s">
        <v>10</v>
      </c>
      <c r="G171" s="35">
        <v>12500</v>
      </c>
      <c r="H171" s="35">
        <v>12500</v>
      </c>
      <c r="I171" s="35">
        <v>12500</v>
      </c>
    </row>
    <row r="172" spans="2:9" ht="16.5" customHeight="1" thickBot="1">
      <c r="B172" s="172" t="s">
        <v>14</v>
      </c>
      <c r="C172" s="292">
        <v>2</v>
      </c>
      <c r="D172" s="7"/>
      <c r="E172" s="7"/>
      <c r="F172" s="63"/>
      <c r="G172" s="92">
        <f>G173+G177</f>
        <v>29214</v>
      </c>
      <c r="H172" s="92">
        <f>H173+H177</f>
        <v>29214</v>
      </c>
      <c r="I172" s="92">
        <f>I173+I177</f>
        <v>29214</v>
      </c>
    </row>
    <row r="173" spans="2:9" ht="21" customHeight="1" thickBot="1">
      <c r="B173" s="172" t="s">
        <v>85</v>
      </c>
      <c r="C173" s="138">
        <v>2</v>
      </c>
      <c r="D173" s="293">
        <v>3</v>
      </c>
      <c r="E173" s="7"/>
      <c r="F173" s="64"/>
      <c r="G173" s="92">
        <f aca="true" t="shared" si="9" ref="G173:I175">G174</f>
        <v>29009</v>
      </c>
      <c r="H173" s="92">
        <f t="shared" si="9"/>
        <v>29009</v>
      </c>
      <c r="I173" s="92">
        <f t="shared" si="9"/>
        <v>29009</v>
      </c>
    </row>
    <row r="174" spans="2:9" ht="15.75">
      <c r="B174" s="235" t="s">
        <v>166</v>
      </c>
      <c r="C174" s="66" t="s">
        <v>3</v>
      </c>
      <c r="D174" s="65" t="s">
        <v>112</v>
      </c>
      <c r="E174" s="119">
        <v>99</v>
      </c>
      <c r="F174" s="71"/>
      <c r="G174" s="35">
        <f t="shared" si="9"/>
        <v>29009</v>
      </c>
      <c r="H174" s="35">
        <f t="shared" si="9"/>
        <v>29009</v>
      </c>
      <c r="I174" s="35">
        <f t="shared" si="9"/>
        <v>29009</v>
      </c>
    </row>
    <row r="175" spans="2:9" ht="15.75">
      <c r="B175" s="150" t="s">
        <v>167</v>
      </c>
      <c r="C175" s="57" t="s">
        <v>3</v>
      </c>
      <c r="D175" s="58" t="s">
        <v>112</v>
      </c>
      <c r="E175" s="136" t="s">
        <v>165</v>
      </c>
      <c r="F175" s="59"/>
      <c r="G175" s="91">
        <f t="shared" si="9"/>
        <v>29009</v>
      </c>
      <c r="H175" s="91">
        <f t="shared" si="9"/>
        <v>29009</v>
      </c>
      <c r="I175" s="91">
        <f t="shared" si="9"/>
        <v>29009</v>
      </c>
    </row>
    <row r="176" spans="2:9" ht="63.75" thickBot="1">
      <c r="B176" s="233" t="s">
        <v>680</v>
      </c>
      <c r="C176" s="60" t="s">
        <v>3</v>
      </c>
      <c r="D176" s="61" t="s">
        <v>112</v>
      </c>
      <c r="E176" s="137" t="s">
        <v>679</v>
      </c>
      <c r="F176" s="62">
        <v>500</v>
      </c>
      <c r="G176" s="35">
        <v>29009</v>
      </c>
      <c r="H176" s="35">
        <v>29009</v>
      </c>
      <c r="I176" s="35">
        <v>29009</v>
      </c>
    </row>
    <row r="177" spans="2:9" ht="18" customHeight="1" thickBot="1">
      <c r="B177" s="172" t="s">
        <v>15</v>
      </c>
      <c r="C177" s="8" t="s">
        <v>58</v>
      </c>
      <c r="D177" s="9" t="s">
        <v>56</v>
      </c>
      <c r="E177" s="9"/>
      <c r="F177" s="11"/>
      <c r="G177" s="33">
        <f aca="true" t="shared" si="10" ref="G177:I179">G178</f>
        <v>205</v>
      </c>
      <c r="H177" s="33">
        <f t="shared" si="10"/>
        <v>205</v>
      </c>
      <c r="I177" s="33">
        <f t="shared" si="10"/>
        <v>205</v>
      </c>
    </row>
    <row r="178" spans="2:9" ht="15.75">
      <c r="B178" s="235" t="s">
        <v>166</v>
      </c>
      <c r="C178" s="66" t="s">
        <v>58</v>
      </c>
      <c r="D178" s="65" t="s">
        <v>56</v>
      </c>
      <c r="E178" s="119">
        <v>99</v>
      </c>
      <c r="F178" s="65"/>
      <c r="G178" s="93">
        <f t="shared" si="10"/>
        <v>205</v>
      </c>
      <c r="H178" s="93">
        <f t="shared" si="10"/>
        <v>205</v>
      </c>
      <c r="I178" s="93">
        <f t="shared" si="10"/>
        <v>205</v>
      </c>
    </row>
    <row r="179" spans="2:9" ht="15.75">
      <c r="B179" s="150" t="s">
        <v>167</v>
      </c>
      <c r="C179" s="57" t="s">
        <v>3</v>
      </c>
      <c r="D179" s="58" t="s">
        <v>29</v>
      </c>
      <c r="E179" s="136" t="s">
        <v>165</v>
      </c>
      <c r="F179" s="59"/>
      <c r="G179" s="91">
        <f t="shared" si="10"/>
        <v>205</v>
      </c>
      <c r="H179" s="91">
        <f t="shared" si="10"/>
        <v>205</v>
      </c>
      <c r="I179" s="91">
        <f t="shared" si="10"/>
        <v>205</v>
      </c>
    </row>
    <row r="180" spans="2:9" ht="63.75" thickBot="1">
      <c r="B180" s="236" t="s">
        <v>1457</v>
      </c>
      <c r="C180" s="67" t="s">
        <v>58</v>
      </c>
      <c r="D180" s="62" t="s">
        <v>56</v>
      </c>
      <c r="E180" s="137" t="s">
        <v>682</v>
      </c>
      <c r="F180" s="62">
        <v>200</v>
      </c>
      <c r="G180" s="35">
        <v>205</v>
      </c>
      <c r="H180" s="35">
        <v>205</v>
      </c>
      <c r="I180" s="35">
        <v>205</v>
      </c>
    </row>
    <row r="181" spans="2:9" ht="18.75" customHeight="1" thickBot="1">
      <c r="B181" s="172" t="s">
        <v>96</v>
      </c>
      <c r="C181" s="8" t="s">
        <v>59</v>
      </c>
      <c r="D181" s="9"/>
      <c r="E181" s="9"/>
      <c r="F181" s="11"/>
      <c r="G181" s="33">
        <f>G187+G207+G221+G182</f>
        <v>342562</v>
      </c>
      <c r="H181" s="33">
        <f>H187+H207+H221+H182</f>
        <v>342563</v>
      </c>
      <c r="I181" s="33">
        <f>I187+I207+I221+I182</f>
        <v>345988</v>
      </c>
    </row>
    <row r="182" spans="2:9" ht="18.75" customHeight="1" thickBot="1">
      <c r="B182" s="172" t="s">
        <v>120</v>
      </c>
      <c r="C182" s="8" t="s">
        <v>55</v>
      </c>
      <c r="D182" s="12">
        <v>2</v>
      </c>
      <c r="E182" s="9"/>
      <c r="F182" s="11"/>
      <c r="G182" s="33">
        <f aca="true" t="shared" si="11" ref="G182:I185">G183</f>
        <v>1547</v>
      </c>
      <c r="H182" s="33">
        <f t="shared" si="11"/>
        <v>1547</v>
      </c>
      <c r="I182" s="33">
        <f t="shared" si="11"/>
        <v>1547</v>
      </c>
    </row>
    <row r="183" spans="2:9" ht="47.25">
      <c r="B183" s="237" t="s">
        <v>683</v>
      </c>
      <c r="C183" s="42" t="s">
        <v>55</v>
      </c>
      <c r="D183" s="105">
        <v>2</v>
      </c>
      <c r="E183" s="139" t="s">
        <v>203</v>
      </c>
      <c r="F183" s="17"/>
      <c r="G183" s="99">
        <f t="shared" si="11"/>
        <v>1547</v>
      </c>
      <c r="H183" s="99">
        <f t="shared" si="11"/>
        <v>1547</v>
      </c>
      <c r="I183" s="99">
        <f t="shared" si="11"/>
        <v>1547</v>
      </c>
    </row>
    <row r="184" spans="2:9" ht="15.75">
      <c r="B184" s="232" t="s">
        <v>125</v>
      </c>
      <c r="C184" s="57" t="s">
        <v>55</v>
      </c>
      <c r="D184" s="58" t="s">
        <v>3</v>
      </c>
      <c r="E184" s="114" t="s">
        <v>123</v>
      </c>
      <c r="F184" s="6"/>
      <c r="G184" s="35">
        <f t="shared" si="11"/>
        <v>1547</v>
      </c>
      <c r="H184" s="35">
        <f t="shared" si="11"/>
        <v>1547</v>
      </c>
      <c r="I184" s="35">
        <f t="shared" si="11"/>
        <v>1547</v>
      </c>
    </row>
    <row r="185" spans="2:9" ht="47.25">
      <c r="B185" s="232" t="s">
        <v>684</v>
      </c>
      <c r="C185" s="57" t="s">
        <v>55</v>
      </c>
      <c r="D185" s="58" t="s">
        <v>3</v>
      </c>
      <c r="E185" s="114" t="s">
        <v>1570</v>
      </c>
      <c r="F185" s="6"/>
      <c r="G185" s="35">
        <f t="shared" si="11"/>
        <v>1547</v>
      </c>
      <c r="H185" s="35">
        <f t="shared" si="11"/>
        <v>1547</v>
      </c>
      <c r="I185" s="35">
        <f t="shared" si="11"/>
        <v>1547</v>
      </c>
    </row>
    <row r="186" spans="2:9" ht="67.5" customHeight="1" thickBot="1">
      <c r="B186" s="238" t="s">
        <v>1571</v>
      </c>
      <c r="C186" s="102" t="s">
        <v>55</v>
      </c>
      <c r="D186" s="103">
        <v>2</v>
      </c>
      <c r="E186" s="140" t="s">
        <v>1570</v>
      </c>
      <c r="F186" s="104" t="s">
        <v>64</v>
      </c>
      <c r="G186" s="35">
        <v>1547</v>
      </c>
      <c r="H186" s="35">
        <v>1547</v>
      </c>
      <c r="I186" s="35">
        <v>1547</v>
      </c>
    </row>
    <row r="187" spans="2:9" ht="39" customHeight="1" thickBot="1">
      <c r="B187" s="172" t="s">
        <v>90</v>
      </c>
      <c r="C187" s="8" t="s">
        <v>55</v>
      </c>
      <c r="D187" s="9" t="s">
        <v>60</v>
      </c>
      <c r="E187" s="9"/>
      <c r="F187" s="11"/>
      <c r="G187" s="33">
        <f>G188+G202</f>
        <v>97545</v>
      </c>
      <c r="H187" s="33">
        <f>H188+H202</f>
        <v>97579</v>
      </c>
      <c r="I187" s="33">
        <f>I188+I202</f>
        <v>98817</v>
      </c>
    </row>
    <row r="188" spans="2:9" ht="47.25">
      <c r="B188" s="239" t="s">
        <v>683</v>
      </c>
      <c r="C188" s="68" t="s">
        <v>112</v>
      </c>
      <c r="D188" s="69" t="s">
        <v>30</v>
      </c>
      <c r="E188" s="141" t="s">
        <v>203</v>
      </c>
      <c r="F188" s="69"/>
      <c r="G188" s="94">
        <f>G189+G199</f>
        <v>96907</v>
      </c>
      <c r="H188" s="94">
        <f>H189+H199</f>
        <v>96941</v>
      </c>
      <c r="I188" s="94">
        <f>I189+I199</f>
        <v>98179</v>
      </c>
    </row>
    <row r="189" spans="2:9" ht="47.25">
      <c r="B189" s="231" t="s">
        <v>685</v>
      </c>
      <c r="C189" s="70" t="s">
        <v>112</v>
      </c>
      <c r="D189" s="71" t="s">
        <v>30</v>
      </c>
      <c r="E189" s="119" t="s">
        <v>692</v>
      </c>
      <c r="F189" s="71"/>
      <c r="G189" s="35">
        <f>G190+G195+G197</f>
        <v>86907</v>
      </c>
      <c r="H189" s="35">
        <f>H190+H195+H197</f>
        <v>86941</v>
      </c>
      <c r="I189" s="35">
        <f>I190+I195+I197</f>
        <v>88179</v>
      </c>
    </row>
    <row r="190" spans="2:9" ht="36" customHeight="1">
      <c r="B190" s="150" t="s">
        <v>686</v>
      </c>
      <c r="C190" s="72" t="s">
        <v>112</v>
      </c>
      <c r="D190" s="71" t="s">
        <v>30</v>
      </c>
      <c r="E190" s="119" t="s">
        <v>693</v>
      </c>
      <c r="F190" s="59"/>
      <c r="G190" s="35">
        <f>G191+G192+G193+G194</f>
        <v>51041</v>
      </c>
      <c r="H190" s="35">
        <f>H191+H192+H193+H194</f>
        <v>51075</v>
      </c>
      <c r="I190" s="35">
        <f>I191+I192+I193+I194</f>
        <v>52313</v>
      </c>
    </row>
    <row r="191" spans="2:9" ht="16.5" customHeight="1">
      <c r="B191" s="231" t="s">
        <v>687</v>
      </c>
      <c r="C191" s="70" t="s">
        <v>112</v>
      </c>
      <c r="D191" s="71" t="s">
        <v>30</v>
      </c>
      <c r="E191" s="119" t="s">
        <v>694</v>
      </c>
      <c r="F191" s="71" t="s">
        <v>19</v>
      </c>
      <c r="G191" s="35">
        <v>39202</v>
      </c>
      <c r="H191" s="35">
        <v>39234</v>
      </c>
      <c r="I191" s="35">
        <v>40473</v>
      </c>
    </row>
    <row r="192" spans="2:9" ht="47.25">
      <c r="B192" s="240" t="s">
        <v>970</v>
      </c>
      <c r="C192" s="70" t="s">
        <v>112</v>
      </c>
      <c r="D192" s="71" t="s">
        <v>30</v>
      </c>
      <c r="E192" s="119" t="s">
        <v>694</v>
      </c>
      <c r="F192" s="71">
        <v>200</v>
      </c>
      <c r="G192" s="35">
        <v>11615</v>
      </c>
      <c r="H192" s="35">
        <v>11617</v>
      </c>
      <c r="I192" s="35">
        <v>11616</v>
      </c>
    </row>
    <row r="193" spans="2:9" ht="31.5">
      <c r="B193" s="150" t="s">
        <v>164</v>
      </c>
      <c r="C193" s="70" t="s">
        <v>112</v>
      </c>
      <c r="D193" s="71" t="s">
        <v>30</v>
      </c>
      <c r="E193" s="119" t="s">
        <v>694</v>
      </c>
      <c r="F193" s="13" t="s">
        <v>52</v>
      </c>
      <c r="G193" s="35">
        <v>224</v>
      </c>
      <c r="H193" s="35">
        <v>224</v>
      </c>
      <c r="I193" s="35">
        <v>224</v>
      </c>
    </row>
    <row r="194" spans="2:9" ht="47.25" hidden="1">
      <c r="B194" s="150" t="s">
        <v>1462</v>
      </c>
      <c r="C194" s="70" t="s">
        <v>112</v>
      </c>
      <c r="D194" s="71" t="s">
        <v>30</v>
      </c>
      <c r="E194" s="119" t="s">
        <v>706</v>
      </c>
      <c r="F194" s="13" t="s">
        <v>10</v>
      </c>
      <c r="G194" s="35"/>
      <c r="H194" s="35"/>
      <c r="I194" s="35"/>
    </row>
    <row r="195" spans="2:9" ht="15.75">
      <c r="B195" s="241" t="s">
        <v>688</v>
      </c>
      <c r="C195" s="70" t="s">
        <v>112</v>
      </c>
      <c r="D195" s="71" t="s">
        <v>30</v>
      </c>
      <c r="E195" s="119" t="s">
        <v>695</v>
      </c>
      <c r="F195" s="58"/>
      <c r="G195" s="95">
        <f>G196</f>
        <v>31400</v>
      </c>
      <c r="H195" s="95">
        <f>H196</f>
        <v>31400</v>
      </c>
      <c r="I195" s="95">
        <f>I196</f>
        <v>31400</v>
      </c>
    </row>
    <row r="196" spans="2:9" ht="63">
      <c r="B196" s="150" t="s">
        <v>1458</v>
      </c>
      <c r="C196" s="70" t="s">
        <v>112</v>
      </c>
      <c r="D196" s="71" t="s">
        <v>30</v>
      </c>
      <c r="E196" s="119" t="s">
        <v>696</v>
      </c>
      <c r="F196" s="13" t="s">
        <v>10</v>
      </c>
      <c r="G196" s="35">
        <v>31400</v>
      </c>
      <c r="H196" s="35">
        <v>31400</v>
      </c>
      <c r="I196" s="35">
        <v>31400</v>
      </c>
    </row>
    <row r="197" spans="2:9" ht="15.75">
      <c r="B197" s="241" t="s">
        <v>689</v>
      </c>
      <c r="C197" s="70" t="s">
        <v>112</v>
      </c>
      <c r="D197" s="71" t="s">
        <v>30</v>
      </c>
      <c r="E197" s="119" t="s">
        <v>697</v>
      </c>
      <c r="F197" s="13"/>
      <c r="G197" s="35">
        <f>G198</f>
        <v>4466</v>
      </c>
      <c r="H197" s="35">
        <f>H198</f>
        <v>4466</v>
      </c>
      <c r="I197" s="35">
        <f>I198</f>
        <v>4466</v>
      </c>
    </row>
    <row r="198" spans="2:9" ht="47.25">
      <c r="B198" s="150" t="s">
        <v>1459</v>
      </c>
      <c r="C198" s="70" t="s">
        <v>112</v>
      </c>
      <c r="D198" s="71" t="s">
        <v>30</v>
      </c>
      <c r="E198" s="119" t="s">
        <v>698</v>
      </c>
      <c r="F198" s="13" t="s">
        <v>10</v>
      </c>
      <c r="G198" s="35">
        <v>4466</v>
      </c>
      <c r="H198" s="35">
        <v>4466</v>
      </c>
      <c r="I198" s="35">
        <v>4466</v>
      </c>
    </row>
    <row r="199" spans="2:9" ht="31.5">
      <c r="B199" s="121" t="s">
        <v>690</v>
      </c>
      <c r="C199" s="70" t="s">
        <v>112</v>
      </c>
      <c r="D199" s="71" t="s">
        <v>30</v>
      </c>
      <c r="E199" s="119" t="s">
        <v>699</v>
      </c>
      <c r="F199" s="71"/>
      <c r="G199" s="95">
        <f aca="true" t="shared" si="12" ref="G199:I200">G200</f>
        <v>10000</v>
      </c>
      <c r="H199" s="95">
        <f t="shared" si="12"/>
        <v>10000</v>
      </c>
      <c r="I199" s="95">
        <f t="shared" si="12"/>
        <v>10000</v>
      </c>
    </row>
    <row r="200" spans="2:9" ht="39.75" customHeight="1">
      <c r="B200" s="150" t="s">
        <v>691</v>
      </c>
      <c r="C200" s="70" t="s">
        <v>112</v>
      </c>
      <c r="D200" s="71" t="s">
        <v>30</v>
      </c>
      <c r="E200" s="119" t="s">
        <v>700</v>
      </c>
      <c r="F200" s="13"/>
      <c r="G200" s="35">
        <f t="shared" si="12"/>
        <v>10000</v>
      </c>
      <c r="H200" s="35">
        <f t="shared" si="12"/>
        <v>10000</v>
      </c>
      <c r="I200" s="35">
        <f t="shared" si="12"/>
        <v>10000</v>
      </c>
    </row>
    <row r="201" spans="2:9" ht="47.25">
      <c r="B201" s="241" t="s">
        <v>1460</v>
      </c>
      <c r="C201" s="70" t="s">
        <v>112</v>
      </c>
      <c r="D201" s="71" t="s">
        <v>30</v>
      </c>
      <c r="E201" s="119" t="s">
        <v>701</v>
      </c>
      <c r="F201" s="13" t="s">
        <v>10</v>
      </c>
      <c r="G201" s="35">
        <v>10000</v>
      </c>
      <c r="H201" s="35">
        <v>10000</v>
      </c>
      <c r="I201" s="35">
        <v>10000</v>
      </c>
    </row>
    <row r="202" spans="2:9" ht="15.75">
      <c r="B202" s="146" t="s">
        <v>166</v>
      </c>
      <c r="C202" s="70" t="s">
        <v>112</v>
      </c>
      <c r="D202" s="71" t="s">
        <v>30</v>
      </c>
      <c r="E202" s="119" t="s">
        <v>664</v>
      </c>
      <c r="F202" s="13"/>
      <c r="G202" s="35">
        <f aca="true" t="shared" si="13" ref="G202:I203">G203</f>
        <v>638</v>
      </c>
      <c r="H202" s="35">
        <f t="shared" si="13"/>
        <v>638</v>
      </c>
      <c r="I202" s="35">
        <f t="shared" si="13"/>
        <v>638</v>
      </c>
    </row>
    <row r="203" spans="2:9" ht="15.75">
      <c r="B203" s="146" t="s">
        <v>167</v>
      </c>
      <c r="C203" s="70" t="s">
        <v>112</v>
      </c>
      <c r="D203" s="71" t="s">
        <v>30</v>
      </c>
      <c r="E203" s="119" t="s">
        <v>491</v>
      </c>
      <c r="F203" s="13"/>
      <c r="G203" s="35">
        <f t="shared" si="13"/>
        <v>638</v>
      </c>
      <c r="H203" s="35">
        <f t="shared" si="13"/>
        <v>638</v>
      </c>
      <c r="I203" s="35">
        <f t="shared" si="13"/>
        <v>638</v>
      </c>
    </row>
    <row r="204" spans="2:9" ht="48" thickBot="1">
      <c r="B204" s="150" t="s">
        <v>1459</v>
      </c>
      <c r="C204" s="70" t="s">
        <v>112</v>
      </c>
      <c r="D204" s="71" t="s">
        <v>30</v>
      </c>
      <c r="E204" s="119" t="s">
        <v>702</v>
      </c>
      <c r="F204" s="13" t="s">
        <v>10</v>
      </c>
      <c r="G204" s="35">
        <v>638</v>
      </c>
      <c r="H204" s="35">
        <v>638</v>
      </c>
      <c r="I204" s="35">
        <v>638</v>
      </c>
    </row>
    <row r="205" spans="2:9" ht="16.5" hidden="1" thickBot="1">
      <c r="B205" s="146"/>
      <c r="C205" s="70" t="s">
        <v>112</v>
      </c>
      <c r="D205" s="71" t="s">
        <v>30</v>
      </c>
      <c r="E205" s="71"/>
      <c r="F205" s="73"/>
      <c r="G205" s="95"/>
      <c r="H205" s="95"/>
      <c r="I205" s="95"/>
    </row>
    <row r="206" spans="2:9" ht="16.5" hidden="1" thickBot="1">
      <c r="B206" s="236"/>
      <c r="C206" s="74" t="s">
        <v>112</v>
      </c>
      <c r="D206" s="75" t="s">
        <v>30</v>
      </c>
      <c r="E206" s="75"/>
      <c r="F206" s="76"/>
      <c r="G206" s="35"/>
      <c r="H206" s="35"/>
      <c r="I206" s="35"/>
    </row>
    <row r="207" spans="2:9" ht="16.5" thickBot="1">
      <c r="B207" s="242" t="s">
        <v>38</v>
      </c>
      <c r="C207" s="41" t="s">
        <v>55</v>
      </c>
      <c r="D207" s="15">
        <v>10</v>
      </c>
      <c r="E207" s="15"/>
      <c r="F207" s="17"/>
      <c r="G207" s="36">
        <f aca="true" t="shared" si="14" ref="G207:I208">G208</f>
        <v>100056</v>
      </c>
      <c r="H207" s="36">
        <f t="shared" si="14"/>
        <v>100023</v>
      </c>
      <c r="I207" s="36">
        <f t="shared" si="14"/>
        <v>101999</v>
      </c>
    </row>
    <row r="208" spans="2:9" ht="47.25">
      <c r="B208" s="243" t="s">
        <v>683</v>
      </c>
      <c r="C208" s="68" t="s">
        <v>112</v>
      </c>
      <c r="D208" s="69" t="s">
        <v>103</v>
      </c>
      <c r="E208" s="141" t="s">
        <v>203</v>
      </c>
      <c r="F208" s="69"/>
      <c r="G208" s="94">
        <f t="shared" si="14"/>
        <v>100056</v>
      </c>
      <c r="H208" s="94">
        <f t="shared" si="14"/>
        <v>100023</v>
      </c>
      <c r="I208" s="94">
        <f t="shared" si="14"/>
        <v>101999</v>
      </c>
    </row>
    <row r="209" spans="2:9" ht="54.75" customHeight="1">
      <c r="B209" s="296" t="s">
        <v>685</v>
      </c>
      <c r="C209" s="70" t="s">
        <v>112</v>
      </c>
      <c r="D209" s="71" t="s">
        <v>103</v>
      </c>
      <c r="E209" s="119" t="s">
        <v>692</v>
      </c>
      <c r="F209" s="71"/>
      <c r="G209" s="35">
        <f>G210+G217</f>
        <v>100056</v>
      </c>
      <c r="H209" s="35">
        <f>H210+H217</f>
        <v>100023</v>
      </c>
      <c r="I209" s="35">
        <f>I210+I217</f>
        <v>101999</v>
      </c>
    </row>
    <row r="210" spans="2:9" ht="40.5" customHeight="1">
      <c r="B210" s="150" t="s">
        <v>686</v>
      </c>
      <c r="C210" s="72" t="s">
        <v>112</v>
      </c>
      <c r="D210" s="13" t="s">
        <v>103</v>
      </c>
      <c r="E210" s="119" t="s">
        <v>693</v>
      </c>
      <c r="F210" s="59"/>
      <c r="G210" s="35">
        <f>G211+G212+G213+G214+G215+G216</f>
        <v>98556</v>
      </c>
      <c r="H210" s="35">
        <f>H211+H212+H213+H214+H215+H216</f>
        <v>98523</v>
      </c>
      <c r="I210" s="35">
        <f>I211+I212+I213+I214+I215+I216</f>
        <v>100499</v>
      </c>
    </row>
    <row r="211" spans="2:9" ht="78.75">
      <c r="B211" s="231" t="s">
        <v>687</v>
      </c>
      <c r="C211" s="70" t="s">
        <v>112</v>
      </c>
      <c r="D211" s="71" t="s">
        <v>103</v>
      </c>
      <c r="E211" s="119" t="s">
        <v>694</v>
      </c>
      <c r="F211" s="71" t="s">
        <v>19</v>
      </c>
      <c r="G211" s="35">
        <v>75090</v>
      </c>
      <c r="H211" s="35">
        <v>75553</v>
      </c>
      <c r="I211" s="35">
        <v>78346</v>
      </c>
    </row>
    <row r="212" spans="2:9" ht="47.25">
      <c r="B212" s="241" t="s">
        <v>970</v>
      </c>
      <c r="C212" s="70" t="s">
        <v>112</v>
      </c>
      <c r="D212" s="71" t="s">
        <v>103</v>
      </c>
      <c r="E212" s="119" t="s">
        <v>694</v>
      </c>
      <c r="F212" s="22">
        <v>200</v>
      </c>
      <c r="G212" s="35">
        <v>16535</v>
      </c>
      <c r="H212" s="35">
        <v>16534</v>
      </c>
      <c r="I212" s="35">
        <v>16535</v>
      </c>
    </row>
    <row r="213" spans="2:9" ht="36.75" customHeight="1">
      <c r="B213" s="150" t="s">
        <v>164</v>
      </c>
      <c r="C213" s="70" t="s">
        <v>112</v>
      </c>
      <c r="D213" s="71" t="s">
        <v>103</v>
      </c>
      <c r="E213" s="119" t="s">
        <v>694</v>
      </c>
      <c r="F213" s="13" t="s">
        <v>52</v>
      </c>
      <c r="G213" s="35">
        <v>945</v>
      </c>
      <c r="H213" s="35">
        <v>945</v>
      </c>
      <c r="I213" s="35">
        <v>945</v>
      </c>
    </row>
    <row r="214" spans="2:9" ht="47.25">
      <c r="B214" s="241" t="s">
        <v>1461</v>
      </c>
      <c r="C214" s="70" t="s">
        <v>112</v>
      </c>
      <c r="D214" s="71" t="s">
        <v>103</v>
      </c>
      <c r="E214" s="119" t="s">
        <v>705</v>
      </c>
      <c r="F214" s="71">
        <v>200</v>
      </c>
      <c r="G214" s="35">
        <v>5986</v>
      </c>
      <c r="H214" s="35">
        <v>5491</v>
      </c>
      <c r="I214" s="35">
        <v>4673</v>
      </c>
    </row>
    <row r="215" spans="2:9" ht="47.25" hidden="1">
      <c r="B215" s="150" t="s">
        <v>1462</v>
      </c>
      <c r="C215" s="72" t="s">
        <v>112</v>
      </c>
      <c r="D215" s="13" t="s">
        <v>103</v>
      </c>
      <c r="E215" s="119" t="s">
        <v>706</v>
      </c>
      <c r="F215" s="59">
        <v>200</v>
      </c>
      <c r="G215" s="35"/>
      <c r="H215" s="35"/>
      <c r="I215" s="35"/>
    </row>
    <row r="216" spans="2:9" ht="63" hidden="1">
      <c r="B216" s="241" t="s">
        <v>703</v>
      </c>
      <c r="C216" s="70" t="s">
        <v>112</v>
      </c>
      <c r="D216" s="71" t="s">
        <v>103</v>
      </c>
      <c r="E216" s="119" t="s">
        <v>707</v>
      </c>
      <c r="F216" s="58">
        <v>400</v>
      </c>
      <c r="G216" s="35"/>
      <c r="H216" s="35"/>
      <c r="I216" s="35"/>
    </row>
    <row r="217" spans="2:9" ht="31.5">
      <c r="B217" s="150" t="s">
        <v>704</v>
      </c>
      <c r="C217" s="70" t="s">
        <v>112</v>
      </c>
      <c r="D217" s="71" t="s">
        <v>103</v>
      </c>
      <c r="E217" s="119" t="s">
        <v>708</v>
      </c>
      <c r="F217" s="13"/>
      <c r="G217" s="35">
        <f>G218</f>
        <v>1500</v>
      </c>
      <c r="H217" s="35">
        <f>H218</f>
        <v>1500</v>
      </c>
      <c r="I217" s="35">
        <f>I218</f>
        <v>1500</v>
      </c>
    </row>
    <row r="218" spans="2:9" ht="38.25" customHeight="1" thickBot="1">
      <c r="B218" s="150" t="s">
        <v>1463</v>
      </c>
      <c r="C218" s="70" t="s">
        <v>112</v>
      </c>
      <c r="D218" s="71" t="s">
        <v>103</v>
      </c>
      <c r="E218" s="119" t="s">
        <v>709</v>
      </c>
      <c r="F218" s="13">
        <v>200</v>
      </c>
      <c r="G218" s="35">
        <v>1500</v>
      </c>
      <c r="H218" s="35">
        <v>1500</v>
      </c>
      <c r="I218" s="35">
        <v>1500</v>
      </c>
    </row>
    <row r="219" spans="2:9" ht="145.5" customHeight="1" hidden="1">
      <c r="B219" s="241"/>
      <c r="C219" s="70" t="s">
        <v>112</v>
      </c>
      <c r="D219" s="71" t="s">
        <v>103</v>
      </c>
      <c r="E219" s="71"/>
      <c r="F219" s="13"/>
      <c r="G219" s="95"/>
      <c r="H219" s="95"/>
      <c r="I219" s="95"/>
    </row>
    <row r="220" spans="2:9" ht="40.5" customHeight="1" hidden="1" thickBot="1">
      <c r="B220" s="146"/>
      <c r="C220" s="74" t="s">
        <v>112</v>
      </c>
      <c r="D220" s="75" t="s">
        <v>103</v>
      </c>
      <c r="E220" s="75"/>
      <c r="F220" s="76"/>
      <c r="G220" s="35"/>
      <c r="H220" s="35"/>
      <c r="I220" s="35"/>
    </row>
    <row r="221" spans="2:9" ht="32.25" thickBot="1">
      <c r="B221" s="172" t="s">
        <v>39</v>
      </c>
      <c r="C221" s="8" t="s">
        <v>55</v>
      </c>
      <c r="D221" s="9">
        <v>14</v>
      </c>
      <c r="E221" s="9"/>
      <c r="F221" s="11"/>
      <c r="G221" s="33">
        <f>G222+G230</f>
        <v>143414</v>
      </c>
      <c r="H221" s="33">
        <f>H222+H230</f>
        <v>143414</v>
      </c>
      <c r="I221" s="33">
        <f>I222+I230</f>
        <v>143625</v>
      </c>
    </row>
    <row r="222" spans="2:9" ht="61.5" customHeight="1">
      <c r="B222" s="121" t="s">
        <v>124</v>
      </c>
      <c r="C222" s="70" t="s">
        <v>112</v>
      </c>
      <c r="D222" s="71" t="s">
        <v>118</v>
      </c>
      <c r="E222" s="106" t="s">
        <v>28</v>
      </c>
      <c r="F222" s="107"/>
      <c r="G222" s="95">
        <f>G226+G223</f>
        <v>143414</v>
      </c>
      <c r="H222" s="95">
        <f>H226+H223</f>
        <v>143414</v>
      </c>
      <c r="I222" s="95">
        <f>I226+I223</f>
        <v>143625</v>
      </c>
    </row>
    <row r="223" spans="2:9" ht="31.5" hidden="1">
      <c r="B223" s="121" t="s">
        <v>710</v>
      </c>
      <c r="C223" s="70" t="s">
        <v>112</v>
      </c>
      <c r="D223" s="71" t="s">
        <v>118</v>
      </c>
      <c r="E223" s="106" t="s">
        <v>712</v>
      </c>
      <c r="F223" s="107"/>
      <c r="G223" s="95">
        <f aca="true" t="shared" si="15" ref="G223:I224">G224</f>
        <v>0</v>
      </c>
      <c r="H223" s="95">
        <f t="shared" si="15"/>
        <v>0</v>
      </c>
      <c r="I223" s="95">
        <f t="shared" si="15"/>
        <v>0</v>
      </c>
    </row>
    <row r="224" spans="2:9" ht="31.5" hidden="1">
      <c r="B224" s="121" t="s">
        <v>711</v>
      </c>
      <c r="C224" s="70" t="s">
        <v>112</v>
      </c>
      <c r="D224" s="71" t="s">
        <v>118</v>
      </c>
      <c r="E224" s="106" t="s">
        <v>713</v>
      </c>
      <c r="F224" s="107"/>
      <c r="G224" s="95">
        <f t="shared" si="15"/>
        <v>0</v>
      </c>
      <c r="H224" s="95">
        <f t="shared" si="15"/>
        <v>0</v>
      </c>
      <c r="I224" s="95">
        <f t="shared" si="15"/>
        <v>0</v>
      </c>
    </row>
    <row r="225" spans="2:9" ht="31.5" hidden="1">
      <c r="B225" s="121" t="s">
        <v>1464</v>
      </c>
      <c r="C225" s="70" t="s">
        <v>112</v>
      </c>
      <c r="D225" s="71" t="s">
        <v>118</v>
      </c>
      <c r="E225" s="106" t="s">
        <v>714</v>
      </c>
      <c r="F225" s="81">
        <v>200</v>
      </c>
      <c r="G225" s="35"/>
      <c r="H225" s="35"/>
      <c r="I225" s="35"/>
    </row>
    <row r="226" spans="2:9" ht="24.75" customHeight="1">
      <c r="B226" s="121" t="s">
        <v>125</v>
      </c>
      <c r="C226" s="70" t="s">
        <v>112</v>
      </c>
      <c r="D226" s="71" t="s">
        <v>118</v>
      </c>
      <c r="E226" s="106" t="s">
        <v>123</v>
      </c>
      <c r="F226" s="107"/>
      <c r="G226" s="95">
        <f>G227</f>
        <v>143414</v>
      </c>
      <c r="H226" s="95">
        <f>H227</f>
        <v>143414</v>
      </c>
      <c r="I226" s="95">
        <f>I227</f>
        <v>143625</v>
      </c>
    </row>
    <row r="227" spans="2:9" ht="35.25" customHeight="1">
      <c r="B227" s="121" t="s">
        <v>126</v>
      </c>
      <c r="C227" s="70" t="s">
        <v>112</v>
      </c>
      <c r="D227" s="71" t="s">
        <v>118</v>
      </c>
      <c r="E227" s="106" t="s">
        <v>122</v>
      </c>
      <c r="F227" s="107"/>
      <c r="G227" s="95">
        <f>G228+G229</f>
        <v>143414</v>
      </c>
      <c r="H227" s="95">
        <f>H228+H229</f>
        <v>143414</v>
      </c>
      <c r="I227" s="95">
        <f>I228+I229</f>
        <v>143625</v>
      </c>
    </row>
    <row r="228" spans="2:9" ht="47.25">
      <c r="B228" s="121" t="s">
        <v>1465</v>
      </c>
      <c r="C228" s="70" t="s">
        <v>112</v>
      </c>
      <c r="D228" s="71" t="s">
        <v>118</v>
      </c>
      <c r="E228" s="106" t="s">
        <v>1418</v>
      </c>
      <c r="F228" s="81">
        <v>200</v>
      </c>
      <c r="G228" s="35">
        <v>132745</v>
      </c>
      <c r="H228" s="35">
        <v>132745</v>
      </c>
      <c r="I228" s="35">
        <v>132745</v>
      </c>
    </row>
    <row r="229" spans="2:9" ht="45.75" customHeight="1" thickBot="1">
      <c r="B229" s="121" t="s">
        <v>1601</v>
      </c>
      <c r="C229" s="70" t="s">
        <v>112</v>
      </c>
      <c r="D229" s="71" t="s">
        <v>118</v>
      </c>
      <c r="E229" s="106" t="s">
        <v>1418</v>
      </c>
      <c r="F229" s="81">
        <v>600</v>
      </c>
      <c r="G229" s="35">
        <v>10669</v>
      </c>
      <c r="H229" s="35">
        <v>10669</v>
      </c>
      <c r="I229" s="35">
        <v>10880</v>
      </c>
    </row>
    <row r="230" spans="2:9" ht="27.75" customHeight="1" hidden="1">
      <c r="B230" s="121" t="s">
        <v>166</v>
      </c>
      <c r="C230" s="59" t="s">
        <v>55</v>
      </c>
      <c r="D230" s="59">
        <v>14</v>
      </c>
      <c r="E230" s="114">
        <v>99</v>
      </c>
      <c r="F230" s="3"/>
      <c r="G230" s="35">
        <f>G231</f>
        <v>0</v>
      </c>
      <c r="H230" s="35">
        <f>H231</f>
        <v>0</v>
      </c>
      <c r="I230" s="35">
        <f>I231</f>
        <v>0</v>
      </c>
    </row>
    <row r="231" spans="2:9" ht="27.75" customHeight="1" hidden="1">
      <c r="B231" s="125" t="s">
        <v>167</v>
      </c>
      <c r="C231" s="59" t="s">
        <v>55</v>
      </c>
      <c r="D231" s="59">
        <v>14</v>
      </c>
      <c r="E231" s="114" t="s">
        <v>491</v>
      </c>
      <c r="F231" s="3"/>
      <c r="G231" s="35">
        <f>G232+G233</f>
        <v>0</v>
      </c>
      <c r="H231" s="35">
        <f>H232+H233</f>
        <v>0</v>
      </c>
      <c r="I231" s="35">
        <f>I232+I233</f>
        <v>0</v>
      </c>
    </row>
    <row r="232" spans="2:9" ht="33.75" customHeight="1" hidden="1">
      <c r="B232" s="125" t="s">
        <v>1779</v>
      </c>
      <c r="C232" s="59" t="s">
        <v>55</v>
      </c>
      <c r="D232" s="59">
        <v>14</v>
      </c>
      <c r="E232" s="114" t="s">
        <v>1420</v>
      </c>
      <c r="F232" s="3">
        <v>500</v>
      </c>
      <c r="G232" s="35"/>
      <c r="H232" s="35"/>
      <c r="I232" s="35"/>
    </row>
    <row r="233" spans="2:9" ht="62.25" customHeight="1" hidden="1" thickBot="1">
      <c r="B233" s="297" t="s">
        <v>1842</v>
      </c>
      <c r="C233" s="59" t="s">
        <v>55</v>
      </c>
      <c r="D233" s="59">
        <v>14</v>
      </c>
      <c r="E233" s="114" t="s">
        <v>1710</v>
      </c>
      <c r="F233" s="3">
        <v>500</v>
      </c>
      <c r="G233" s="35"/>
      <c r="H233" s="35"/>
      <c r="I233" s="35"/>
    </row>
    <row r="234" spans="2:9" ht="16.5" thickBot="1">
      <c r="B234" s="172" t="s">
        <v>40</v>
      </c>
      <c r="C234" s="8" t="s">
        <v>56</v>
      </c>
      <c r="D234" s="9"/>
      <c r="E234" s="9"/>
      <c r="F234" s="11"/>
      <c r="G234" s="33">
        <f>G235+G277+G466+G480+G501+G519+G556</f>
        <v>11864547</v>
      </c>
      <c r="H234" s="33">
        <f>H235+H277+H466+H480+H501+H519+H556</f>
        <v>15301880</v>
      </c>
      <c r="I234" s="33">
        <f>I235+I277+I466+I480+I501+I519+I556</f>
        <v>17270995</v>
      </c>
    </row>
    <row r="235" spans="2:9" ht="16.5" thickBot="1">
      <c r="B235" s="172" t="s">
        <v>41</v>
      </c>
      <c r="C235" s="8" t="s">
        <v>56</v>
      </c>
      <c r="D235" s="9" t="s">
        <v>61</v>
      </c>
      <c r="E235" s="9"/>
      <c r="F235" s="11"/>
      <c r="G235" s="33">
        <f>G236+G240+G245+G273</f>
        <v>655977</v>
      </c>
      <c r="H235" s="33">
        <f>H236+H240+H245+H273</f>
        <v>1222612</v>
      </c>
      <c r="I235" s="33">
        <f>I236+I240+I245+I273</f>
        <v>8131205</v>
      </c>
    </row>
    <row r="236" spans="2:9" s="24" customFormat="1" ht="54.75" customHeight="1">
      <c r="B236" s="121" t="s">
        <v>124</v>
      </c>
      <c r="C236" s="70" t="s">
        <v>29</v>
      </c>
      <c r="D236" s="71" t="s">
        <v>28</v>
      </c>
      <c r="E236" s="119" t="s">
        <v>203</v>
      </c>
      <c r="F236" s="81"/>
      <c r="G236" s="95">
        <f aca="true" t="shared" si="16" ref="G236:I238">G237</f>
        <v>500</v>
      </c>
      <c r="H236" s="95">
        <f t="shared" si="16"/>
        <v>500</v>
      </c>
      <c r="I236" s="95">
        <f t="shared" si="16"/>
        <v>500</v>
      </c>
    </row>
    <row r="237" spans="2:9" s="24" customFormat="1" ht="31.5">
      <c r="B237" s="121" t="s">
        <v>178</v>
      </c>
      <c r="C237" s="70" t="s">
        <v>29</v>
      </c>
      <c r="D237" s="71" t="s">
        <v>28</v>
      </c>
      <c r="E237" s="119" t="s">
        <v>204</v>
      </c>
      <c r="F237" s="81"/>
      <c r="G237" s="95">
        <f t="shared" si="16"/>
        <v>500</v>
      </c>
      <c r="H237" s="95">
        <f t="shared" si="16"/>
        <v>500</v>
      </c>
      <c r="I237" s="95">
        <f t="shared" si="16"/>
        <v>500</v>
      </c>
    </row>
    <row r="238" spans="2:9" s="24" customFormat="1" ht="31.5">
      <c r="B238" s="121" t="s">
        <v>179</v>
      </c>
      <c r="C238" s="70" t="s">
        <v>29</v>
      </c>
      <c r="D238" s="71" t="s">
        <v>28</v>
      </c>
      <c r="E238" s="119" t="s">
        <v>205</v>
      </c>
      <c r="F238" s="81"/>
      <c r="G238" s="95">
        <f t="shared" si="16"/>
        <v>500</v>
      </c>
      <c r="H238" s="95">
        <f t="shared" si="16"/>
        <v>500</v>
      </c>
      <c r="I238" s="95">
        <f t="shared" si="16"/>
        <v>500</v>
      </c>
    </row>
    <row r="239" spans="2:9" s="24" customFormat="1" ht="47.25">
      <c r="B239" s="121" t="s">
        <v>1466</v>
      </c>
      <c r="C239" s="70" t="s">
        <v>29</v>
      </c>
      <c r="D239" s="71" t="s">
        <v>28</v>
      </c>
      <c r="E239" s="106" t="s">
        <v>180</v>
      </c>
      <c r="F239" s="81">
        <v>200</v>
      </c>
      <c r="G239" s="35">
        <v>500</v>
      </c>
      <c r="H239" s="35">
        <v>500</v>
      </c>
      <c r="I239" s="35">
        <v>500</v>
      </c>
    </row>
    <row r="240" spans="2:9" s="24" customFormat="1" ht="39" customHeight="1">
      <c r="B240" s="121" t="s">
        <v>1620</v>
      </c>
      <c r="C240" s="70" t="s">
        <v>29</v>
      </c>
      <c r="D240" s="71" t="s">
        <v>28</v>
      </c>
      <c r="E240" s="176">
        <v>4</v>
      </c>
      <c r="F240" s="81"/>
      <c r="G240" s="95">
        <f aca="true" t="shared" si="17" ref="G240:I241">G241</f>
        <v>240</v>
      </c>
      <c r="H240" s="95">
        <f t="shared" si="17"/>
        <v>204</v>
      </c>
      <c r="I240" s="95">
        <f t="shared" si="17"/>
        <v>66</v>
      </c>
    </row>
    <row r="241" spans="2:9" s="24" customFormat="1" ht="15.75">
      <c r="B241" s="121" t="s">
        <v>181</v>
      </c>
      <c r="C241" s="70" t="s">
        <v>29</v>
      </c>
      <c r="D241" s="71" t="s">
        <v>28</v>
      </c>
      <c r="E241" s="106" t="s">
        <v>788</v>
      </c>
      <c r="F241" s="81"/>
      <c r="G241" s="95">
        <f t="shared" si="17"/>
        <v>240</v>
      </c>
      <c r="H241" s="95">
        <f t="shared" si="17"/>
        <v>204</v>
      </c>
      <c r="I241" s="95">
        <f t="shared" si="17"/>
        <v>66</v>
      </c>
    </row>
    <row r="242" spans="2:9" s="24" customFormat="1" ht="47.25">
      <c r="B242" s="121" t="s">
        <v>182</v>
      </c>
      <c r="C242" s="70" t="s">
        <v>29</v>
      </c>
      <c r="D242" s="71" t="s">
        <v>28</v>
      </c>
      <c r="E242" s="106" t="s">
        <v>207</v>
      </c>
      <c r="F242" s="81"/>
      <c r="G242" s="95">
        <f>G244+G243</f>
        <v>240</v>
      </c>
      <c r="H242" s="95">
        <f>H244+H243</f>
        <v>204</v>
      </c>
      <c r="I242" s="95">
        <f>I244+I243</f>
        <v>66</v>
      </c>
    </row>
    <row r="243" spans="2:9" s="24" customFormat="1" ht="49.5" hidden="1">
      <c r="B243" s="304" t="s">
        <v>1803</v>
      </c>
      <c r="C243" s="70" t="s">
        <v>29</v>
      </c>
      <c r="D243" s="71" t="s">
        <v>28</v>
      </c>
      <c r="E243" s="106" t="s">
        <v>1758</v>
      </c>
      <c r="F243" s="81">
        <v>200</v>
      </c>
      <c r="G243" s="35"/>
      <c r="H243" s="35"/>
      <c r="I243" s="35"/>
    </row>
    <row r="244" spans="2:9" s="24" customFormat="1" ht="63">
      <c r="B244" s="125" t="s">
        <v>1467</v>
      </c>
      <c r="C244" s="70" t="s">
        <v>29</v>
      </c>
      <c r="D244" s="71" t="s">
        <v>28</v>
      </c>
      <c r="E244" s="106" t="s">
        <v>183</v>
      </c>
      <c r="F244" s="81">
        <v>200</v>
      </c>
      <c r="G244" s="35">
        <v>240</v>
      </c>
      <c r="H244" s="35">
        <v>204</v>
      </c>
      <c r="I244" s="35">
        <v>66</v>
      </c>
    </row>
    <row r="245" spans="2:9" s="24" customFormat="1" ht="31.5">
      <c r="B245" s="121" t="s">
        <v>184</v>
      </c>
      <c r="C245" s="70" t="s">
        <v>29</v>
      </c>
      <c r="D245" s="71" t="s">
        <v>28</v>
      </c>
      <c r="E245" s="106">
        <v>13</v>
      </c>
      <c r="F245" s="81"/>
      <c r="G245" s="95">
        <f>G246+G262+G268</f>
        <v>245238</v>
      </c>
      <c r="H245" s="95">
        <f>H246+H262+H268</f>
        <v>244817</v>
      </c>
      <c r="I245" s="95">
        <f>I246+I262+I268</f>
        <v>250041</v>
      </c>
    </row>
    <row r="246" spans="2:9" s="24" customFormat="1" ht="40.5" customHeight="1">
      <c r="B246" s="121" t="s">
        <v>185</v>
      </c>
      <c r="C246" s="70" t="s">
        <v>29</v>
      </c>
      <c r="D246" s="71" t="s">
        <v>28</v>
      </c>
      <c r="E246" s="106" t="s">
        <v>208</v>
      </c>
      <c r="F246" s="81"/>
      <c r="G246" s="95">
        <f>G247+G251+G254+G256</f>
        <v>203784</v>
      </c>
      <c r="H246" s="95">
        <f>H247+H251+H254+H256</f>
        <v>203784</v>
      </c>
      <c r="I246" s="95">
        <f>I247+I251+I254+I256</f>
        <v>207860</v>
      </c>
    </row>
    <row r="247" spans="2:9" s="24" customFormat="1" ht="15.75">
      <c r="B247" s="121" t="s">
        <v>1422</v>
      </c>
      <c r="C247" s="70" t="s">
        <v>29</v>
      </c>
      <c r="D247" s="71" t="s">
        <v>28</v>
      </c>
      <c r="E247" s="106" t="s">
        <v>209</v>
      </c>
      <c r="F247" s="81"/>
      <c r="G247" s="95">
        <f>G248+G249+G250</f>
        <v>38897</v>
      </c>
      <c r="H247" s="95">
        <f>H248+H249+H250</f>
        <v>38897</v>
      </c>
      <c r="I247" s="95">
        <f>I248+I249+I250</f>
        <v>38897</v>
      </c>
    </row>
    <row r="248" spans="2:9" s="24" customFormat="1" ht="47.25">
      <c r="B248" s="121" t="s">
        <v>1468</v>
      </c>
      <c r="C248" s="70" t="s">
        <v>29</v>
      </c>
      <c r="D248" s="71" t="s">
        <v>28</v>
      </c>
      <c r="E248" s="106" t="s">
        <v>186</v>
      </c>
      <c r="F248" s="81">
        <v>200</v>
      </c>
      <c r="G248" s="35">
        <v>22739</v>
      </c>
      <c r="H248" s="35">
        <v>22739</v>
      </c>
      <c r="I248" s="35">
        <v>22739</v>
      </c>
    </row>
    <row r="249" spans="2:9" s="24" customFormat="1" ht="31.5">
      <c r="B249" s="121" t="s">
        <v>187</v>
      </c>
      <c r="C249" s="70" t="s">
        <v>29</v>
      </c>
      <c r="D249" s="71" t="s">
        <v>28</v>
      </c>
      <c r="E249" s="114" t="s">
        <v>186</v>
      </c>
      <c r="F249" s="2">
        <v>300</v>
      </c>
      <c r="G249" s="35">
        <v>408</v>
      </c>
      <c r="H249" s="35">
        <v>408</v>
      </c>
      <c r="I249" s="35">
        <v>408</v>
      </c>
    </row>
    <row r="250" spans="2:9" s="24" customFormat="1" ht="31.5">
      <c r="B250" s="121" t="s">
        <v>188</v>
      </c>
      <c r="C250" s="70" t="s">
        <v>29</v>
      </c>
      <c r="D250" s="71" t="s">
        <v>28</v>
      </c>
      <c r="E250" s="106" t="s">
        <v>186</v>
      </c>
      <c r="F250" s="81">
        <v>800</v>
      </c>
      <c r="G250" s="35">
        <v>15750</v>
      </c>
      <c r="H250" s="35">
        <v>15750</v>
      </c>
      <c r="I250" s="35">
        <v>15750</v>
      </c>
    </row>
    <row r="251" spans="2:9" s="24" customFormat="1" ht="47.25">
      <c r="B251" s="121" t="s">
        <v>189</v>
      </c>
      <c r="C251" s="70" t="s">
        <v>29</v>
      </c>
      <c r="D251" s="71" t="s">
        <v>28</v>
      </c>
      <c r="E251" s="106" t="s">
        <v>210</v>
      </c>
      <c r="F251" s="81"/>
      <c r="G251" s="95">
        <f>G252+G253</f>
        <v>3000</v>
      </c>
      <c r="H251" s="95">
        <f>H252+H253</f>
        <v>3000</v>
      </c>
      <c r="I251" s="95">
        <f>I252+I253</f>
        <v>3000</v>
      </c>
    </row>
    <row r="252" spans="2:9" s="24" customFormat="1" ht="63">
      <c r="B252" s="121" t="s">
        <v>1469</v>
      </c>
      <c r="C252" s="70" t="s">
        <v>29</v>
      </c>
      <c r="D252" s="71" t="s">
        <v>28</v>
      </c>
      <c r="E252" s="106" t="s">
        <v>190</v>
      </c>
      <c r="F252" s="81">
        <v>200</v>
      </c>
      <c r="G252" s="35">
        <v>750</v>
      </c>
      <c r="H252" s="35">
        <v>750</v>
      </c>
      <c r="I252" s="35">
        <v>750</v>
      </c>
    </row>
    <row r="253" spans="2:9" s="24" customFormat="1" ht="47.25">
      <c r="B253" s="121" t="s">
        <v>191</v>
      </c>
      <c r="C253" s="70" t="s">
        <v>29</v>
      </c>
      <c r="D253" s="71" t="s">
        <v>28</v>
      </c>
      <c r="E253" s="106" t="s">
        <v>190</v>
      </c>
      <c r="F253" s="81">
        <v>800</v>
      </c>
      <c r="G253" s="35">
        <v>2250</v>
      </c>
      <c r="H253" s="35">
        <v>2250</v>
      </c>
      <c r="I253" s="35">
        <v>2250</v>
      </c>
    </row>
    <row r="254" spans="2:9" s="24" customFormat="1" ht="31.5">
      <c r="B254" s="121" t="s">
        <v>192</v>
      </c>
      <c r="C254" s="70" t="s">
        <v>29</v>
      </c>
      <c r="D254" s="71" t="s">
        <v>28</v>
      </c>
      <c r="E254" s="106" t="s">
        <v>211</v>
      </c>
      <c r="F254" s="81"/>
      <c r="G254" s="95">
        <f>G255</f>
        <v>2726</v>
      </c>
      <c r="H254" s="95">
        <f>H255</f>
        <v>2726</v>
      </c>
      <c r="I254" s="95">
        <f>I255</f>
        <v>2726</v>
      </c>
    </row>
    <row r="255" spans="2:9" s="24" customFormat="1" ht="47.25">
      <c r="B255" s="121" t="s">
        <v>193</v>
      </c>
      <c r="C255" s="70" t="s">
        <v>29</v>
      </c>
      <c r="D255" s="71" t="s">
        <v>28</v>
      </c>
      <c r="E255" s="106" t="s">
        <v>194</v>
      </c>
      <c r="F255" s="81">
        <v>800</v>
      </c>
      <c r="G255" s="35">
        <v>2726</v>
      </c>
      <c r="H255" s="35">
        <v>2726</v>
      </c>
      <c r="I255" s="35">
        <v>2726</v>
      </c>
    </row>
    <row r="256" spans="2:9" s="24" customFormat="1" ht="31.5">
      <c r="B256" s="121" t="s">
        <v>162</v>
      </c>
      <c r="C256" s="70" t="s">
        <v>29</v>
      </c>
      <c r="D256" s="71" t="s">
        <v>28</v>
      </c>
      <c r="E256" s="106" t="s">
        <v>212</v>
      </c>
      <c r="F256" s="81"/>
      <c r="G256" s="95">
        <f>G257+G258+G259+G260+G261</f>
        <v>159161</v>
      </c>
      <c r="H256" s="95">
        <f>H257+H258+H259+H260+H261</f>
        <v>159161</v>
      </c>
      <c r="I256" s="95">
        <f>I257+I258+I259+I260+I261</f>
        <v>163237</v>
      </c>
    </row>
    <row r="257" spans="2:9" s="24" customFormat="1" ht="78.75">
      <c r="B257" s="121" t="s">
        <v>163</v>
      </c>
      <c r="C257" s="70" t="s">
        <v>29</v>
      </c>
      <c r="D257" s="71" t="s">
        <v>28</v>
      </c>
      <c r="E257" s="106" t="s">
        <v>195</v>
      </c>
      <c r="F257" s="81">
        <v>100</v>
      </c>
      <c r="G257" s="35">
        <v>128745</v>
      </c>
      <c r="H257" s="35">
        <v>128745</v>
      </c>
      <c r="I257" s="35">
        <v>132700</v>
      </c>
    </row>
    <row r="258" spans="2:9" s="24" customFormat="1" ht="47.25">
      <c r="B258" s="121" t="s">
        <v>970</v>
      </c>
      <c r="C258" s="70" t="s">
        <v>29</v>
      </c>
      <c r="D258" s="71" t="s">
        <v>28</v>
      </c>
      <c r="E258" s="106" t="s">
        <v>195</v>
      </c>
      <c r="F258" s="81">
        <v>200</v>
      </c>
      <c r="G258" s="35">
        <v>23828</v>
      </c>
      <c r="H258" s="35">
        <v>23828</v>
      </c>
      <c r="I258" s="35">
        <v>23828</v>
      </c>
    </row>
    <row r="259" spans="2:9" s="24" customFormat="1" ht="47.25">
      <c r="B259" s="121" t="s">
        <v>196</v>
      </c>
      <c r="C259" s="70" t="s">
        <v>29</v>
      </c>
      <c r="D259" s="71" t="s">
        <v>28</v>
      </c>
      <c r="E259" s="106" t="s">
        <v>195</v>
      </c>
      <c r="F259" s="81">
        <v>600</v>
      </c>
      <c r="G259" s="35">
        <v>3946</v>
      </c>
      <c r="H259" s="35">
        <v>3946</v>
      </c>
      <c r="I259" s="35">
        <v>4067</v>
      </c>
    </row>
    <row r="260" spans="2:9" s="24" customFormat="1" ht="31.5">
      <c r="B260" s="121" t="s">
        <v>197</v>
      </c>
      <c r="C260" s="70" t="s">
        <v>29</v>
      </c>
      <c r="D260" s="71" t="s">
        <v>28</v>
      </c>
      <c r="E260" s="106" t="s">
        <v>195</v>
      </c>
      <c r="F260" s="81">
        <v>800</v>
      </c>
      <c r="G260" s="35">
        <v>2642</v>
      </c>
      <c r="H260" s="35">
        <v>2642</v>
      </c>
      <c r="I260" s="35">
        <v>2642</v>
      </c>
    </row>
    <row r="261" spans="2:9" s="24" customFormat="1" ht="52.5" customHeight="1">
      <c r="B261" s="121" t="s">
        <v>1893</v>
      </c>
      <c r="C261" s="70" t="s">
        <v>29</v>
      </c>
      <c r="D261" s="71" t="s">
        <v>28</v>
      </c>
      <c r="E261" s="106" t="s">
        <v>1880</v>
      </c>
      <c r="F261" s="81">
        <v>600</v>
      </c>
      <c r="G261" s="35"/>
      <c r="H261" s="35"/>
      <c r="I261" s="35"/>
    </row>
    <row r="262" spans="2:9" s="24" customFormat="1" ht="15.75">
      <c r="B262" s="121" t="s">
        <v>198</v>
      </c>
      <c r="C262" s="70" t="s">
        <v>29</v>
      </c>
      <c r="D262" s="71" t="s">
        <v>28</v>
      </c>
      <c r="E262" s="106" t="s">
        <v>213</v>
      </c>
      <c r="F262" s="81"/>
      <c r="G262" s="95">
        <f>G263+G266</f>
        <v>10588</v>
      </c>
      <c r="H262" s="95">
        <f>H263+H266</f>
        <v>10588</v>
      </c>
      <c r="I262" s="95">
        <f>I263+I266</f>
        <v>10903</v>
      </c>
    </row>
    <row r="263" spans="2:9" s="24" customFormat="1" ht="31.5">
      <c r="B263" s="121" t="s">
        <v>199</v>
      </c>
      <c r="C263" s="70" t="s">
        <v>29</v>
      </c>
      <c r="D263" s="71" t="s">
        <v>28</v>
      </c>
      <c r="E263" s="106" t="s">
        <v>214</v>
      </c>
      <c r="F263" s="81"/>
      <c r="G263" s="95">
        <f>G264+G265</f>
        <v>2269</v>
      </c>
      <c r="H263" s="95">
        <f>H264+H265</f>
        <v>2269</v>
      </c>
      <c r="I263" s="95">
        <f>I264+I265</f>
        <v>2338</v>
      </c>
    </row>
    <row r="264" spans="2:9" s="24" customFormat="1" ht="47.25">
      <c r="B264" s="121" t="s">
        <v>196</v>
      </c>
      <c r="C264" s="70" t="s">
        <v>29</v>
      </c>
      <c r="D264" s="71" t="s">
        <v>28</v>
      </c>
      <c r="E264" s="106" t="s">
        <v>200</v>
      </c>
      <c r="F264" s="81">
        <v>600</v>
      </c>
      <c r="G264" s="35">
        <v>2249</v>
      </c>
      <c r="H264" s="35">
        <v>2249</v>
      </c>
      <c r="I264" s="35">
        <v>2318</v>
      </c>
    </row>
    <row r="265" spans="2:9" s="24" customFormat="1" ht="47.25">
      <c r="B265" s="121" t="s">
        <v>201</v>
      </c>
      <c r="C265" s="70" t="s">
        <v>29</v>
      </c>
      <c r="D265" s="71" t="s">
        <v>28</v>
      </c>
      <c r="E265" s="106" t="s">
        <v>202</v>
      </c>
      <c r="F265" s="81">
        <v>600</v>
      </c>
      <c r="G265" s="35">
        <v>20</v>
      </c>
      <c r="H265" s="35">
        <v>20</v>
      </c>
      <c r="I265" s="35">
        <v>20</v>
      </c>
    </row>
    <row r="266" spans="2:9" s="24" customFormat="1" ht="31.5">
      <c r="B266" s="161" t="s">
        <v>1289</v>
      </c>
      <c r="C266" s="70" t="s">
        <v>29</v>
      </c>
      <c r="D266" s="71" t="s">
        <v>28</v>
      </c>
      <c r="E266" s="106" t="s">
        <v>1291</v>
      </c>
      <c r="F266" s="81"/>
      <c r="G266" s="95">
        <f>G267</f>
        <v>8319</v>
      </c>
      <c r="H266" s="95">
        <f>H267</f>
        <v>8319</v>
      </c>
      <c r="I266" s="95">
        <f>I267</f>
        <v>8565</v>
      </c>
    </row>
    <row r="267" spans="2:9" s="24" customFormat="1" ht="31.5">
      <c r="B267" s="161" t="s">
        <v>1290</v>
      </c>
      <c r="C267" s="70" t="s">
        <v>29</v>
      </c>
      <c r="D267" s="71" t="s">
        <v>28</v>
      </c>
      <c r="E267" s="106" t="s">
        <v>1292</v>
      </c>
      <c r="F267" s="81">
        <v>500</v>
      </c>
      <c r="G267" s="35">
        <v>8319</v>
      </c>
      <c r="H267" s="35">
        <v>8319</v>
      </c>
      <c r="I267" s="35">
        <v>8565</v>
      </c>
    </row>
    <row r="268" spans="2:9" s="24" customFormat="1" ht="18.75" customHeight="1">
      <c r="B268" s="161" t="s">
        <v>156</v>
      </c>
      <c r="C268" s="70" t="s">
        <v>29</v>
      </c>
      <c r="D268" s="71" t="s">
        <v>28</v>
      </c>
      <c r="E268" s="106" t="s">
        <v>1293</v>
      </c>
      <c r="F268" s="81"/>
      <c r="G268" s="95">
        <f>G269</f>
        <v>30866</v>
      </c>
      <c r="H268" s="95">
        <f>H269</f>
        <v>30445</v>
      </c>
      <c r="I268" s="95">
        <f>I269</f>
        <v>31278</v>
      </c>
    </row>
    <row r="269" spans="2:9" s="24" customFormat="1" ht="31.5">
      <c r="B269" s="161" t="s">
        <v>157</v>
      </c>
      <c r="C269" s="70" t="s">
        <v>29</v>
      </c>
      <c r="D269" s="71" t="s">
        <v>28</v>
      </c>
      <c r="E269" s="106" t="s">
        <v>1294</v>
      </c>
      <c r="F269" s="81"/>
      <c r="G269" s="95">
        <f>G270+G271+G272</f>
        <v>30866</v>
      </c>
      <c r="H269" s="95">
        <f>H270+H271+H272</f>
        <v>30445</v>
      </c>
      <c r="I269" s="95">
        <f>I270+I271+I272</f>
        <v>31278</v>
      </c>
    </row>
    <row r="270" spans="2:9" s="24" customFormat="1" ht="78.75">
      <c r="B270" s="174" t="s">
        <v>158</v>
      </c>
      <c r="C270" s="70" t="s">
        <v>29</v>
      </c>
      <c r="D270" s="71" t="s">
        <v>28</v>
      </c>
      <c r="E270" s="106" t="s">
        <v>1295</v>
      </c>
      <c r="F270" s="81">
        <v>100</v>
      </c>
      <c r="G270" s="35">
        <v>27219</v>
      </c>
      <c r="H270" s="35">
        <v>27219</v>
      </c>
      <c r="I270" s="35">
        <v>28052</v>
      </c>
    </row>
    <row r="271" spans="2:9" s="24" customFormat="1" ht="47.25">
      <c r="B271" s="161" t="s">
        <v>1207</v>
      </c>
      <c r="C271" s="70" t="s">
        <v>29</v>
      </c>
      <c r="D271" s="71" t="s">
        <v>28</v>
      </c>
      <c r="E271" s="106" t="s">
        <v>1295</v>
      </c>
      <c r="F271" s="81">
        <v>200</v>
      </c>
      <c r="G271" s="35">
        <v>3161</v>
      </c>
      <c r="H271" s="35">
        <v>2740</v>
      </c>
      <c r="I271" s="35">
        <v>2740</v>
      </c>
    </row>
    <row r="272" spans="2:9" s="24" customFormat="1" ht="31.5">
      <c r="B272" s="161" t="s">
        <v>159</v>
      </c>
      <c r="C272" s="70" t="s">
        <v>29</v>
      </c>
      <c r="D272" s="71" t="s">
        <v>28</v>
      </c>
      <c r="E272" s="106" t="s">
        <v>1295</v>
      </c>
      <c r="F272" s="81">
        <v>800</v>
      </c>
      <c r="G272" s="35">
        <v>486</v>
      </c>
      <c r="H272" s="35">
        <v>486</v>
      </c>
      <c r="I272" s="35">
        <v>486</v>
      </c>
    </row>
    <row r="273" spans="2:9" s="24" customFormat="1" ht="15.75">
      <c r="B273" s="241" t="s">
        <v>166</v>
      </c>
      <c r="C273" s="70" t="s">
        <v>29</v>
      </c>
      <c r="D273" s="71" t="s">
        <v>28</v>
      </c>
      <c r="E273" s="106">
        <v>99</v>
      </c>
      <c r="F273" s="81"/>
      <c r="G273" s="95">
        <f>G274</f>
        <v>409999</v>
      </c>
      <c r="H273" s="95">
        <f>H274</f>
        <v>977091</v>
      </c>
      <c r="I273" s="95">
        <f>I274</f>
        <v>7880598</v>
      </c>
    </row>
    <row r="274" spans="2:9" s="24" customFormat="1" ht="15.75">
      <c r="B274" s="241" t="s">
        <v>167</v>
      </c>
      <c r="C274" s="70" t="s">
        <v>29</v>
      </c>
      <c r="D274" s="71" t="s">
        <v>28</v>
      </c>
      <c r="E274" s="106" t="s">
        <v>491</v>
      </c>
      <c r="F274" s="81"/>
      <c r="G274" s="95">
        <f>G275+G276</f>
        <v>409999</v>
      </c>
      <c r="H274" s="95">
        <f>H275+H276</f>
        <v>977091</v>
      </c>
      <c r="I274" s="95">
        <f>I275+I276</f>
        <v>7880598</v>
      </c>
    </row>
    <row r="275" spans="2:9" s="24" customFormat="1" ht="31.5" hidden="1">
      <c r="B275" s="161" t="s">
        <v>1768</v>
      </c>
      <c r="C275" s="70" t="s">
        <v>29</v>
      </c>
      <c r="D275" s="71" t="s">
        <v>28</v>
      </c>
      <c r="E275" s="106" t="s">
        <v>1420</v>
      </c>
      <c r="F275" s="81">
        <v>200</v>
      </c>
      <c r="G275" s="35"/>
      <c r="H275" s="35"/>
      <c r="I275" s="35"/>
    </row>
    <row r="276" spans="2:9" s="24" customFormat="1" ht="48" thickBot="1">
      <c r="B276" s="332" t="s">
        <v>2081</v>
      </c>
      <c r="C276" s="70" t="s">
        <v>29</v>
      </c>
      <c r="D276" s="71" t="s">
        <v>28</v>
      </c>
      <c r="E276" s="106" t="s">
        <v>2082</v>
      </c>
      <c r="F276" s="81">
        <v>800</v>
      </c>
      <c r="G276" s="35">
        <f>5619+104781+303677-4078</f>
        <v>409999</v>
      </c>
      <c r="H276" s="35">
        <f>5619+975550-4078</f>
        <v>977091</v>
      </c>
      <c r="I276" s="35">
        <f>5619+7879057-4078</f>
        <v>7880598</v>
      </c>
    </row>
    <row r="277" spans="2:9" ht="16.5" thickBot="1">
      <c r="B277" s="172" t="s">
        <v>43</v>
      </c>
      <c r="C277" s="8" t="s">
        <v>56</v>
      </c>
      <c r="D277" s="9" t="s">
        <v>62</v>
      </c>
      <c r="E277" s="9"/>
      <c r="F277" s="11"/>
      <c r="G277" s="177">
        <f>G278+G457+G463</f>
        <v>3190497</v>
      </c>
      <c r="H277" s="177">
        <f>H278+H457+H463</f>
        <v>2851564</v>
      </c>
      <c r="I277" s="177">
        <f>I278+I457+I463</f>
        <v>2822414</v>
      </c>
    </row>
    <row r="278" spans="2:9" ht="31.5">
      <c r="B278" s="239" t="s">
        <v>1621</v>
      </c>
      <c r="C278" s="68" t="s">
        <v>29</v>
      </c>
      <c r="D278" s="69" t="s">
        <v>31</v>
      </c>
      <c r="E278" s="123">
        <v>11</v>
      </c>
      <c r="F278" s="124"/>
      <c r="G278" s="94">
        <f>G279+G309+G333+G339+G362+G371+G378+G381+G391+G402+G419+G442+G452</f>
        <v>3090374</v>
      </c>
      <c r="H278" s="94">
        <f>H279+H309+H333+H339+H362+H371+H378+H381+H391+H402+H419+H442+H452</f>
        <v>2751441</v>
      </c>
      <c r="I278" s="94">
        <f>I279+I309+I333+I339+I362+I371+I378+I381+I391+I402+I419+I442+I452</f>
        <v>2722291</v>
      </c>
    </row>
    <row r="279" spans="2:9" ht="31.5">
      <c r="B279" s="121" t="s">
        <v>223</v>
      </c>
      <c r="C279" s="70" t="s">
        <v>29</v>
      </c>
      <c r="D279" s="71" t="s">
        <v>31</v>
      </c>
      <c r="E279" s="106" t="s">
        <v>224</v>
      </c>
      <c r="F279" s="81"/>
      <c r="G279" s="95">
        <f>G280+G285+G289+G296+G299+G302+G304+G306</f>
        <v>2600</v>
      </c>
      <c r="H279" s="95">
        <f>H280+H285+H289+H296+H299+H302+H304+H306</f>
        <v>2600</v>
      </c>
      <c r="I279" s="95">
        <f>I280+I285+I289+I296+I299+I302+I304+I306</f>
        <v>2600</v>
      </c>
    </row>
    <row r="280" spans="2:9" ht="31.5" hidden="1">
      <c r="B280" s="121" t="s">
        <v>225</v>
      </c>
      <c r="C280" s="70" t="s">
        <v>29</v>
      </c>
      <c r="D280" s="71" t="s">
        <v>31</v>
      </c>
      <c r="E280" s="110" t="s">
        <v>226</v>
      </c>
      <c r="F280" s="81"/>
      <c r="G280" s="95">
        <f>G281+G282+G283+G284</f>
        <v>0</v>
      </c>
      <c r="H280" s="95">
        <f>H281+H282+H283+H284</f>
        <v>0</v>
      </c>
      <c r="I280" s="95">
        <f>I281+I282+I283+I284</f>
        <v>0</v>
      </c>
    </row>
    <row r="281" spans="2:9" ht="47.25" hidden="1">
      <c r="B281" s="121" t="s">
        <v>1510</v>
      </c>
      <c r="C281" s="70" t="s">
        <v>29</v>
      </c>
      <c r="D281" s="71" t="s">
        <v>31</v>
      </c>
      <c r="E281" s="110" t="s">
        <v>227</v>
      </c>
      <c r="F281" s="81">
        <v>800</v>
      </c>
      <c r="G281" s="35"/>
      <c r="H281" s="35"/>
      <c r="I281" s="35"/>
    </row>
    <row r="282" spans="2:9" ht="31.5" hidden="1">
      <c r="B282" s="121" t="s">
        <v>1520</v>
      </c>
      <c r="C282" s="70" t="s">
        <v>29</v>
      </c>
      <c r="D282" s="71" t="s">
        <v>31</v>
      </c>
      <c r="E282" s="110" t="s">
        <v>228</v>
      </c>
      <c r="F282" s="81">
        <v>800</v>
      </c>
      <c r="G282" s="35"/>
      <c r="H282" s="35"/>
      <c r="I282" s="35"/>
    </row>
    <row r="283" spans="2:9" ht="47.25" hidden="1">
      <c r="B283" s="121" t="s">
        <v>1511</v>
      </c>
      <c r="C283" s="70" t="s">
        <v>29</v>
      </c>
      <c r="D283" s="71" t="s">
        <v>31</v>
      </c>
      <c r="E283" s="110" t="s">
        <v>229</v>
      </c>
      <c r="F283" s="81">
        <v>800</v>
      </c>
      <c r="G283" s="35"/>
      <c r="H283" s="35"/>
      <c r="I283" s="35"/>
    </row>
    <row r="284" spans="2:9" ht="47.25" hidden="1">
      <c r="B284" s="121" t="s">
        <v>1512</v>
      </c>
      <c r="C284" s="70" t="s">
        <v>29</v>
      </c>
      <c r="D284" s="71" t="s">
        <v>31</v>
      </c>
      <c r="E284" s="110" t="s">
        <v>230</v>
      </c>
      <c r="F284" s="81">
        <v>800</v>
      </c>
      <c r="G284" s="35"/>
      <c r="H284" s="35"/>
      <c r="I284" s="35"/>
    </row>
    <row r="285" spans="2:9" ht="31.5" hidden="1">
      <c r="B285" s="121" t="s">
        <v>231</v>
      </c>
      <c r="C285" s="70" t="s">
        <v>29</v>
      </c>
      <c r="D285" s="71" t="s">
        <v>31</v>
      </c>
      <c r="E285" s="110" t="s">
        <v>232</v>
      </c>
      <c r="F285" s="81"/>
      <c r="G285" s="95">
        <f>G286+G288+G287</f>
        <v>0</v>
      </c>
      <c r="H285" s="95">
        <f>H286+H288+H287</f>
        <v>0</v>
      </c>
      <c r="I285" s="95">
        <f>I286+I288+I287</f>
        <v>0</v>
      </c>
    </row>
    <row r="286" spans="2:9" ht="31.5" hidden="1">
      <c r="B286" s="121" t="s">
        <v>1521</v>
      </c>
      <c r="C286" s="70" t="s">
        <v>29</v>
      </c>
      <c r="D286" s="71" t="s">
        <v>31</v>
      </c>
      <c r="E286" s="110" t="s">
        <v>233</v>
      </c>
      <c r="F286" s="81">
        <v>800</v>
      </c>
      <c r="G286" s="95"/>
      <c r="H286" s="95"/>
      <c r="I286" s="95"/>
    </row>
    <row r="287" spans="2:9" ht="31.5" hidden="1">
      <c r="B287" s="121" t="s">
        <v>1521</v>
      </c>
      <c r="C287" s="70" t="s">
        <v>29</v>
      </c>
      <c r="D287" s="71" t="s">
        <v>31</v>
      </c>
      <c r="E287" s="110" t="s">
        <v>233</v>
      </c>
      <c r="F287" s="81">
        <v>800</v>
      </c>
      <c r="G287" s="95"/>
      <c r="H287" s="95"/>
      <c r="I287" s="95"/>
    </row>
    <row r="288" spans="2:9" ht="47.25" hidden="1">
      <c r="B288" s="121" t="s">
        <v>1522</v>
      </c>
      <c r="C288" s="70" t="s">
        <v>29</v>
      </c>
      <c r="D288" s="71" t="s">
        <v>31</v>
      </c>
      <c r="E288" s="110" t="s">
        <v>234</v>
      </c>
      <c r="F288" s="81">
        <v>800</v>
      </c>
      <c r="G288" s="95"/>
      <c r="H288" s="95"/>
      <c r="I288" s="95"/>
    </row>
    <row r="289" spans="2:9" ht="47.25" hidden="1">
      <c r="B289" s="121" t="s">
        <v>235</v>
      </c>
      <c r="C289" s="70" t="s">
        <v>29</v>
      </c>
      <c r="D289" s="71" t="s">
        <v>31</v>
      </c>
      <c r="E289" s="110" t="s">
        <v>236</v>
      </c>
      <c r="F289" s="81"/>
      <c r="G289" s="95">
        <f>G290+G291+G294+G295+G292+G293</f>
        <v>0</v>
      </c>
      <c r="H289" s="95">
        <f>H290+H291+H294+H295+H292+H293</f>
        <v>0</v>
      </c>
      <c r="I289" s="95">
        <f>I290+I291+I294+I295+I292+I293</f>
        <v>0</v>
      </c>
    </row>
    <row r="290" spans="2:9" ht="47.25" hidden="1">
      <c r="B290" s="121" t="s">
        <v>1523</v>
      </c>
      <c r="C290" s="70" t="s">
        <v>29</v>
      </c>
      <c r="D290" s="71" t="s">
        <v>31</v>
      </c>
      <c r="E290" s="110" t="s">
        <v>237</v>
      </c>
      <c r="F290" s="81">
        <v>800</v>
      </c>
      <c r="G290" s="95"/>
      <c r="H290" s="95"/>
      <c r="I290" s="95"/>
    </row>
    <row r="291" spans="2:9" ht="63" hidden="1">
      <c r="B291" s="121" t="s">
        <v>1524</v>
      </c>
      <c r="C291" s="70" t="s">
        <v>29</v>
      </c>
      <c r="D291" s="71" t="s">
        <v>31</v>
      </c>
      <c r="E291" s="110" t="s">
        <v>238</v>
      </c>
      <c r="F291" s="81">
        <v>800</v>
      </c>
      <c r="G291" s="95"/>
      <c r="H291" s="95"/>
      <c r="I291" s="95"/>
    </row>
    <row r="292" spans="2:9" ht="47.25" hidden="1">
      <c r="B292" s="121" t="s">
        <v>1523</v>
      </c>
      <c r="C292" s="70" t="s">
        <v>29</v>
      </c>
      <c r="D292" s="71" t="s">
        <v>31</v>
      </c>
      <c r="E292" s="110" t="s">
        <v>237</v>
      </c>
      <c r="F292" s="81">
        <v>800</v>
      </c>
      <c r="G292" s="35"/>
      <c r="H292" s="35"/>
      <c r="I292" s="35"/>
    </row>
    <row r="293" spans="2:9" ht="63" hidden="1">
      <c r="B293" s="121" t="s">
        <v>1726</v>
      </c>
      <c r="C293" s="70" t="s">
        <v>29</v>
      </c>
      <c r="D293" s="71" t="s">
        <v>31</v>
      </c>
      <c r="E293" s="110" t="s">
        <v>238</v>
      </c>
      <c r="F293" s="81">
        <v>800</v>
      </c>
      <c r="G293" s="35"/>
      <c r="H293" s="35"/>
      <c r="I293" s="35"/>
    </row>
    <row r="294" spans="2:9" ht="63" hidden="1">
      <c r="B294" s="121" t="s">
        <v>1513</v>
      </c>
      <c r="C294" s="70" t="s">
        <v>29</v>
      </c>
      <c r="D294" s="71" t="s">
        <v>31</v>
      </c>
      <c r="E294" s="110" t="s">
        <v>239</v>
      </c>
      <c r="F294" s="81">
        <v>800</v>
      </c>
      <c r="G294" s="35"/>
      <c r="H294" s="35"/>
      <c r="I294" s="35"/>
    </row>
    <row r="295" spans="2:9" ht="78.75" hidden="1">
      <c r="B295" s="121" t="s">
        <v>1514</v>
      </c>
      <c r="C295" s="70" t="s">
        <v>29</v>
      </c>
      <c r="D295" s="71" t="s">
        <v>31</v>
      </c>
      <c r="E295" s="110" t="s">
        <v>240</v>
      </c>
      <c r="F295" s="81">
        <v>800</v>
      </c>
      <c r="G295" s="35"/>
      <c r="H295" s="35"/>
      <c r="I295" s="35"/>
    </row>
    <row r="296" spans="2:9" ht="15.75" hidden="1">
      <c r="B296" s="121" t="s">
        <v>241</v>
      </c>
      <c r="C296" s="70" t="s">
        <v>29</v>
      </c>
      <c r="D296" s="71" t="s">
        <v>31</v>
      </c>
      <c r="E296" s="110" t="s">
        <v>242</v>
      </c>
      <c r="F296" s="81"/>
      <c r="G296" s="95">
        <f>G297+G298</f>
        <v>0</v>
      </c>
      <c r="H296" s="95">
        <f>H297+H298</f>
        <v>0</v>
      </c>
      <c r="I296" s="95">
        <f>I297+I298</f>
        <v>0</v>
      </c>
    </row>
    <row r="297" spans="2:9" ht="47.25" hidden="1">
      <c r="B297" s="121" t="s">
        <v>1525</v>
      </c>
      <c r="C297" s="70" t="s">
        <v>29</v>
      </c>
      <c r="D297" s="71" t="s">
        <v>31</v>
      </c>
      <c r="E297" s="106" t="s">
        <v>243</v>
      </c>
      <c r="F297" s="81">
        <v>800</v>
      </c>
      <c r="G297" s="35"/>
      <c r="H297" s="35"/>
      <c r="I297" s="35"/>
    </row>
    <row r="298" spans="2:9" s="24" customFormat="1" ht="63" hidden="1">
      <c r="B298" s="121" t="s">
        <v>1515</v>
      </c>
      <c r="C298" s="70" t="s">
        <v>29</v>
      </c>
      <c r="D298" s="71" t="s">
        <v>31</v>
      </c>
      <c r="E298" s="106" t="s">
        <v>244</v>
      </c>
      <c r="F298" s="81">
        <v>800</v>
      </c>
      <c r="G298" s="35"/>
      <c r="H298" s="35"/>
      <c r="I298" s="35"/>
    </row>
    <row r="299" spans="2:9" s="24" customFormat="1" ht="31.5" hidden="1">
      <c r="B299" s="121" t="s">
        <v>245</v>
      </c>
      <c r="C299" s="70" t="s">
        <v>29</v>
      </c>
      <c r="D299" s="71" t="s">
        <v>31</v>
      </c>
      <c r="E299" s="106" t="s">
        <v>246</v>
      </c>
      <c r="F299" s="81"/>
      <c r="G299" s="95">
        <f>G300+G301</f>
        <v>0</v>
      </c>
      <c r="H299" s="95">
        <f>H300+H301</f>
        <v>0</v>
      </c>
      <c r="I299" s="95">
        <f>I300+I301</f>
        <v>0</v>
      </c>
    </row>
    <row r="300" spans="2:9" s="24" customFormat="1" ht="47.25" hidden="1">
      <c r="B300" s="121" t="s">
        <v>1516</v>
      </c>
      <c r="C300" s="70" t="s">
        <v>29</v>
      </c>
      <c r="D300" s="71" t="s">
        <v>31</v>
      </c>
      <c r="E300" s="106" t="s">
        <v>247</v>
      </c>
      <c r="F300" s="81">
        <v>800</v>
      </c>
      <c r="G300" s="35"/>
      <c r="H300" s="35"/>
      <c r="I300" s="35"/>
    </row>
    <row r="301" spans="2:9" s="24" customFormat="1" ht="47.25" hidden="1">
      <c r="B301" s="121" t="s">
        <v>1526</v>
      </c>
      <c r="C301" s="70" t="s">
        <v>29</v>
      </c>
      <c r="D301" s="71" t="s">
        <v>31</v>
      </c>
      <c r="E301" s="106" t="s">
        <v>248</v>
      </c>
      <c r="F301" s="81">
        <v>800</v>
      </c>
      <c r="G301" s="35"/>
      <c r="H301" s="35"/>
      <c r="I301" s="35"/>
    </row>
    <row r="302" spans="2:9" s="24" customFormat="1" ht="31.5">
      <c r="B302" s="121" t="s">
        <v>249</v>
      </c>
      <c r="C302" s="70" t="s">
        <v>29</v>
      </c>
      <c r="D302" s="71" t="s">
        <v>31</v>
      </c>
      <c r="E302" s="106" t="s">
        <v>250</v>
      </c>
      <c r="F302" s="81"/>
      <c r="G302" s="95">
        <f>G303</f>
        <v>2600</v>
      </c>
      <c r="H302" s="95">
        <f>H303</f>
        <v>2600</v>
      </c>
      <c r="I302" s="95">
        <f>I303</f>
        <v>2600</v>
      </c>
    </row>
    <row r="303" spans="2:9" s="24" customFormat="1" ht="31.5">
      <c r="B303" s="121" t="s">
        <v>1517</v>
      </c>
      <c r="C303" s="70" t="s">
        <v>29</v>
      </c>
      <c r="D303" s="71" t="s">
        <v>31</v>
      </c>
      <c r="E303" s="106" t="s">
        <v>251</v>
      </c>
      <c r="F303" s="81">
        <v>800</v>
      </c>
      <c r="G303" s="35">
        <v>2600</v>
      </c>
      <c r="H303" s="35">
        <v>2600</v>
      </c>
      <c r="I303" s="35">
        <v>2600</v>
      </c>
    </row>
    <row r="304" spans="2:9" s="24" customFormat="1" ht="31.5" hidden="1">
      <c r="B304" s="121" t="s">
        <v>252</v>
      </c>
      <c r="C304" s="70" t="s">
        <v>29</v>
      </c>
      <c r="D304" s="71" t="s">
        <v>31</v>
      </c>
      <c r="E304" s="106" t="s">
        <v>253</v>
      </c>
      <c r="F304" s="81"/>
      <c r="G304" s="95">
        <f>G305</f>
        <v>0</v>
      </c>
      <c r="H304" s="95">
        <f>H305</f>
        <v>0</v>
      </c>
      <c r="I304" s="95">
        <f>I305</f>
        <v>0</v>
      </c>
    </row>
    <row r="305" spans="2:9" s="24" customFormat="1" ht="33" customHeight="1" hidden="1">
      <c r="B305" s="121" t="s">
        <v>1049</v>
      </c>
      <c r="C305" s="70" t="s">
        <v>29</v>
      </c>
      <c r="D305" s="71" t="s">
        <v>31</v>
      </c>
      <c r="E305" s="106" t="s">
        <v>254</v>
      </c>
      <c r="F305" s="81">
        <v>800</v>
      </c>
      <c r="G305" s="95">
        <v>0</v>
      </c>
      <c r="H305" s="95">
        <v>0</v>
      </c>
      <c r="I305" s="95">
        <v>0</v>
      </c>
    </row>
    <row r="306" spans="2:9" s="24" customFormat="1" ht="31.5" hidden="1">
      <c r="B306" s="121" t="s">
        <v>255</v>
      </c>
      <c r="C306" s="70" t="s">
        <v>29</v>
      </c>
      <c r="D306" s="71" t="s">
        <v>31</v>
      </c>
      <c r="E306" s="106" t="s">
        <v>256</v>
      </c>
      <c r="F306" s="81"/>
      <c r="G306" s="95">
        <f>G307+G308</f>
        <v>0</v>
      </c>
      <c r="H306" s="95">
        <f>H307+H308</f>
        <v>0</v>
      </c>
      <c r="I306" s="95">
        <f>I307+I308</f>
        <v>0</v>
      </c>
    </row>
    <row r="307" spans="2:9" s="24" customFormat="1" ht="31.5" hidden="1">
      <c r="B307" s="121" t="s">
        <v>1518</v>
      </c>
      <c r="C307" s="70" t="s">
        <v>29</v>
      </c>
      <c r="D307" s="71" t="s">
        <v>31</v>
      </c>
      <c r="E307" s="106" t="s">
        <v>257</v>
      </c>
      <c r="F307" s="81">
        <v>800</v>
      </c>
      <c r="G307" s="35"/>
      <c r="H307" s="35"/>
      <c r="I307" s="35"/>
    </row>
    <row r="308" spans="2:9" s="24" customFormat="1" ht="47.25" hidden="1">
      <c r="B308" s="125" t="s">
        <v>1677</v>
      </c>
      <c r="C308" s="70" t="s">
        <v>29</v>
      </c>
      <c r="D308" s="71" t="s">
        <v>31</v>
      </c>
      <c r="E308" s="106" t="s">
        <v>1678</v>
      </c>
      <c r="F308" s="81">
        <v>800</v>
      </c>
      <c r="G308" s="35"/>
      <c r="H308" s="35"/>
      <c r="I308" s="35"/>
    </row>
    <row r="309" spans="2:9" s="24" customFormat="1" ht="31.5">
      <c r="B309" s="121" t="s">
        <v>1423</v>
      </c>
      <c r="C309" s="70" t="s">
        <v>29</v>
      </c>
      <c r="D309" s="71" t="s">
        <v>31</v>
      </c>
      <c r="E309" s="106" t="s">
        <v>258</v>
      </c>
      <c r="F309" s="81"/>
      <c r="G309" s="95">
        <f>G310+G315+G322+G325+G327+G329+G331+G313</f>
        <v>109441</v>
      </c>
      <c r="H309" s="95">
        <f>H310+H315+H322+H325+H327+H329+H331+H313</f>
        <v>109441</v>
      </c>
      <c r="I309" s="95">
        <f>I310+I315+I322+I325+I327+I329+I331+I313</f>
        <v>112190</v>
      </c>
    </row>
    <row r="310" spans="2:9" s="24" customFormat="1" ht="55.5" customHeight="1" hidden="1">
      <c r="B310" s="121" t="s">
        <v>259</v>
      </c>
      <c r="C310" s="70" t="s">
        <v>29</v>
      </c>
      <c r="D310" s="71" t="s">
        <v>31</v>
      </c>
      <c r="E310" s="106" t="s">
        <v>260</v>
      </c>
      <c r="F310" s="81"/>
      <c r="G310" s="95">
        <f>G311+G312</f>
        <v>0</v>
      </c>
      <c r="H310" s="95">
        <f>H311+H312</f>
        <v>0</v>
      </c>
      <c r="I310" s="95">
        <f>I311+I312</f>
        <v>0</v>
      </c>
    </row>
    <row r="311" spans="2:9" s="24" customFormat="1" ht="31.5" hidden="1">
      <c r="B311" s="121" t="s">
        <v>1527</v>
      </c>
      <c r="C311" s="70" t="s">
        <v>29</v>
      </c>
      <c r="D311" s="71" t="s">
        <v>31</v>
      </c>
      <c r="E311" s="106" t="s">
        <v>261</v>
      </c>
      <c r="F311" s="81">
        <v>800</v>
      </c>
      <c r="G311" s="95"/>
      <c r="H311" s="95"/>
      <c r="I311" s="95"/>
    </row>
    <row r="312" spans="2:9" s="24" customFormat="1" ht="47.25" hidden="1">
      <c r="B312" s="121" t="s">
        <v>1528</v>
      </c>
      <c r="C312" s="70" t="s">
        <v>29</v>
      </c>
      <c r="D312" s="71" t="s">
        <v>31</v>
      </c>
      <c r="E312" s="106" t="s">
        <v>262</v>
      </c>
      <c r="F312" s="81">
        <v>800</v>
      </c>
      <c r="G312" s="95"/>
      <c r="H312" s="95"/>
      <c r="I312" s="95"/>
    </row>
    <row r="313" spans="2:9" s="24" customFormat="1" ht="32.25" customHeight="1" hidden="1">
      <c r="B313" s="121" t="s">
        <v>1909</v>
      </c>
      <c r="C313" s="70" t="s">
        <v>29</v>
      </c>
      <c r="D313" s="71" t="s">
        <v>31</v>
      </c>
      <c r="E313" s="106" t="s">
        <v>260</v>
      </c>
      <c r="F313" s="81"/>
      <c r="G313" s="95">
        <f>G314</f>
        <v>0</v>
      </c>
      <c r="H313" s="95">
        <f>H314</f>
        <v>0</v>
      </c>
      <c r="I313" s="95">
        <f>I314</f>
        <v>0</v>
      </c>
    </row>
    <row r="314" spans="2:9" s="24" customFormat="1" ht="45" customHeight="1" hidden="1">
      <c r="B314" s="121" t="s">
        <v>1910</v>
      </c>
      <c r="C314" s="70" t="s">
        <v>29</v>
      </c>
      <c r="D314" s="71" t="s">
        <v>31</v>
      </c>
      <c r="E314" s="106" t="s">
        <v>261</v>
      </c>
      <c r="F314" s="81">
        <v>800</v>
      </c>
      <c r="G314" s="95"/>
      <c r="H314" s="95"/>
      <c r="I314" s="95"/>
    </row>
    <row r="315" spans="2:9" s="24" customFormat="1" ht="47.25" hidden="1">
      <c r="B315" s="121" t="s">
        <v>263</v>
      </c>
      <c r="C315" s="70" t="s">
        <v>29</v>
      </c>
      <c r="D315" s="71" t="s">
        <v>31</v>
      </c>
      <c r="E315" s="106" t="s">
        <v>264</v>
      </c>
      <c r="F315" s="81"/>
      <c r="G315" s="95">
        <f>G316+G317+G320+G321+G318+G319</f>
        <v>0</v>
      </c>
      <c r="H315" s="95">
        <f>H316+H317+H320+H321+H318+H319</f>
        <v>0</v>
      </c>
      <c r="I315" s="95">
        <f>I316+I317+I320+I321+I318+I319</f>
        <v>0</v>
      </c>
    </row>
    <row r="316" spans="2:9" s="24" customFormat="1" ht="47.25" hidden="1">
      <c r="B316" s="121" t="s">
        <v>1529</v>
      </c>
      <c r="C316" s="70" t="s">
        <v>29</v>
      </c>
      <c r="D316" s="71" t="s">
        <v>31</v>
      </c>
      <c r="E316" s="106" t="s">
        <v>265</v>
      </c>
      <c r="F316" s="81">
        <v>800</v>
      </c>
      <c r="G316" s="95"/>
      <c r="H316" s="95"/>
      <c r="I316" s="95"/>
    </row>
    <row r="317" spans="2:9" s="24" customFormat="1" ht="63" hidden="1">
      <c r="B317" s="121" t="s">
        <v>1530</v>
      </c>
      <c r="C317" s="70" t="s">
        <v>29</v>
      </c>
      <c r="D317" s="71" t="s">
        <v>31</v>
      </c>
      <c r="E317" s="106" t="s">
        <v>266</v>
      </c>
      <c r="F317" s="81">
        <v>800</v>
      </c>
      <c r="G317" s="205"/>
      <c r="H317" s="205"/>
      <c r="I317" s="205"/>
    </row>
    <row r="318" spans="2:9" s="24" customFormat="1" ht="47.25" hidden="1">
      <c r="B318" s="121" t="s">
        <v>1529</v>
      </c>
      <c r="C318" s="70" t="s">
        <v>29</v>
      </c>
      <c r="D318" s="71" t="s">
        <v>31</v>
      </c>
      <c r="E318" s="106" t="s">
        <v>265</v>
      </c>
      <c r="F318" s="81">
        <v>800</v>
      </c>
      <c r="G318" s="35"/>
      <c r="H318" s="35"/>
      <c r="I318" s="35"/>
    </row>
    <row r="319" spans="2:9" s="24" customFormat="1" ht="63" hidden="1">
      <c r="B319" s="121" t="s">
        <v>1727</v>
      </c>
      <c r="C319" s="70" t="s">
        <v>29</v>
      </c>
      <c r="D319" s="71" t="s">
        <v>31</v>
      </c>
      <c r="E319" s="106" t="s">
        <v>266</v>
      </c>
      <c r="F319" s="115">
        <v>800</v>
      </c>
      <c r="G319" s="35"/>
      <c r="H319" s="35"/>
      <c r="I319" s="35"/>
    </row>
    <row r="320" spans="2:9" s="24" customFormat="1" ht="63" hidden="1">
      <c r="B320" s="121" t="s">
        <v>1519</v>
      </c>
      <c r="C320" s="70" t="s">
        <v>29</v>
      </c>
      <c r="D320" s="71" t="s">
        <v>31</v>
      </c>
      <c r="E320" s="106" t="s">
        <v>267</v>
      </c>
      <c r="F320" s="81">
        <v>800</v>
      </c>
      <c r="G320" s="35"/>
      <c r="H320" s="35"/>
      <c r="I320" s="35"/>
    </row>
    <row r="321" spans="2:9" s="24" customFormat="1" ht="78.75" hidden="1">
      <c r="B321" s="121" t="s">
        <v>1531</v>
      </c>
      <c r="C321" s="70" t="s">
        <v>29</v>
      </c>
      <c r="D321" s="71" t="s">
        <v>31</v>
      </c>
      <c r="E321" s="106" t="s">
        <v>268</v>
      </c>
      <c r="F321" s="115">
        <v>800</v>
      </c>
      <c r="G321" s="35"/>
      <c r="H321" s="35"/>
      <c r="I321" s="35"/>
    </row>
    <row r="322" spans="2:9" s="24" customFormat="1" ht="15.75" hidden="1">
      <c r="B322" s="121" t="s">
        <v>269</v>
      </c>
      <c r="C322" s="70" t="s">
        <v>29</v>
      </c>
      <c r="D322" s="71" t="s">
        <v>31</v>
      </c>
      <c r="E322" s="106" t="s">
        <v>270</v>
      </c>
      <c r="F322" s="81"/>
      <c r="G322" s="95">
        <f>G323+G324</f>
        <v>0</v>
      </c>
      <c r="H322" s="95">
        <f>H323+H324</f>
        <v>0</v>
      </c>
      <c r="I322" s="95">
        <f>I323+I324</f>
        <v>0</v>
      </c>
    </row>
    <row r="323" spans="2:9" s="24" customFormat="1" ht="47.25" hidden="1">
      <c r="B323" s="121" t="s">
        <v>1602</v>
      </c>
      <c r="C323" s="70" t="s">
        <v>29</v>
      </c>
      <c r="D323" s="71" t="s">
        <v>31</v>
      </c>
      <c r="E323" s="118" t="s">
        <v>271</v>
      </c>
      <c r="F323" s="81">
        <v>800</v>
      </c>
      <c r="G323" s="35"/>
      <c r="H323" s="35"/>
      <c r="I323" s="35"/>
    </row>
    <row r="324" spans="2:9" s="24" customFormat="1" ht="63" hidden="1">
      <c r="B324" s="121" t="s">
        <v>1603</v>
      </c>
      <c r="C324" s="70" t="s">
        <v>29</v>
      </c>
      <c r="D324" s="71" t="s">
        <v>31</v>
      </c>
      <c r="E324" s="118" t="s">
        <v>272</v>
      </c>
      <c r="F324" s="81">
        <v>800</v>
      </c>
      <c r="G324" s="35"/>
      <c r="H324" s="35"/>
      <c r="I324" s="35"/>
    </row>
    <row r="325" spans="2:9" s="24" customFormat="1" ht="18.75" customHeight="1" hidden="1">
      <c r="B325" s="121" t="s">
        <v>273</v>
      </c>
      <c r="C325" s="70" t="s">
        <v>29</v>
      </c>
      <c r="D325" s="71" t="s">
        <v>31</v>
      </c>
      <c r="E325" s="118" t="s">
        <v>274</v>
      </c>
      <c r="F325" s="81"/>
      <c r="G325" s="95">
        <f>G326</f>
        <v>0</v>
      </c>
      <c r="H325" s="95">
        <f>H326</f>
        <v>0</v>
      </c>
      <c r="I325" s="95">
        <f>I326</f>
        <v>0</v>
      </c>
    </row>
    <row r="326" spans="2:9" s="24" customFormat="1" ht="31.5" hidden="1">
      <c r="B326" s="121" t="s">
        <v>1532</v>
      </c>
      <c r="C326" s="70" t="s">
        <v>29</v>
      </c>
      <c r="D326" s="71" t="s">
        <v>31</v>
      </c>
      <c r="E326" s="118" t="s">
        <v>275</v>
      </c>
      <c r="F326" s="81">
        <v>800</v>
      </c>
      <c r="G326" s="35"/>
      <c r="H326" s="35"/>
      <c r="I326" s="35"/>
    </row>
    <row r="327" spans="2:9" s="24" customFormat="1" ht="31.5">
      <c r="B327" s="121" t="s">
        <v>276</v>
      </c>
      <c r="C327" s="70" t="s">
        <v>29</v>
      </c>
      <c r="D327" s="71" t="s">
        <v>31</v>
      </c>
      <c r="E327" s="110" t="s">
        <v>277</v>
      </c>
      <c r="F327" s="81"/>
      <c r="G327" s="95">
        <f>G328</f>
        <v>18000</v>
      </c>
      <c r="H327" s="95">
        <f>H328</f>
        <v>18000</v>
      </c>
      <c r="I327" s="95">
        <f>I328</f>
        <v>18000</v>
      </c>
    </row>
    <row r="328" spans="2:9" s="24" customFormat="1" ht="47.25">
      <c r="B328" s="121" t="s">
        <v>1604</v>
      </c>
      <c r="C328" s="70" t="s">
        <v>29</v>
      </c>
      <c r="D328" s="71" t="s">
        <v>31</v>
      </c>
      <c r="E328" s="110" t="s">
        <v>278</v>
      </c>
      <c r="F328" s="81">
        <v>200</v>
      </c>
      <c r="G328" s="35">
        <v>18000</v>
      </c>
      <c r="H328" s="35">
        <v>18000</v>
      </c>
      <c r="I328" s="35">
        <v>18000</v>
      </c>
    </row>
    <row r="329" spans="2:9" ht="40.5" customHeight="1">
      <c r="B329" s="121" t="s">
        <v>162</v>
      </c>
      <c r="C329" s="70" t="s">
        <v>29</v>
      </c>
      <c r="D329" s="71" t="s">
        <v>31</v>
      </c>
      <c r="E329" s="110" t="s">
        <v>279</v>
      </c>
      <c r="F329" s="81"/>
      <c r="G329" s="95">
        <f>G330</f>
        <v>89476</v>
      </c>
      <c r="H329" s="95">
        <f>H330</f>
        <v>89476</v>
      </c>
      <c r="I329" s="95">
        <f>I330</f>
        <v>92225</v>
      </c>
    </row>
    <row r="330" spans="2:9" ht="47.25">
      <c r="B330" s="121" t="s">
        <v>456</v>
      </c>
      <c r="C330" s="70" t="s">
        <v>29</v>
      </c>
      <c r="D330" s="71" t="s">
        <v>31</v>
      </c>
      <c r="E330" s="110" t="s">
        <v>280</v>
      </c>
      <c r="F330" s="81">
        <v>600</v>
      </c>
      <c r="G330" s="35">
        <v>89476</v>
      </c>
      <c r="H330" s="35">
        <v>89476</v>
      </c>
      <c r="I330" s="35">
        <v>92225</v>
      </c>
    </row>
    <row r="331" spans="2:9" ht="35.25" customHeight="1">
      <c r="B331" s="121" t="s">
        <v>1424</v>
      </c>
      <c r="C331" s="70" t="s">
        <v>29</v>
      </c>
      <c r="D331" s="71" t="s">
        <v>31</v>
      </c>
      <c r="E331" s="110" t="s">
        <v>281</v>
      </c>
      <c r="F331" s="81"/>
      <c r="G331" s="95">
        <f>G332</f>
        <v>1965</v>
      </c>
      <c r="H331" s="95">
        <f>H332</f>
        <v>1965</v>
      </c>
      <c r="I331" s="95">
        <f>I332</f>
        <v>1965</v>
      </c>
    </row>
    <row r="332" spans="2:9" ht="51" customHeight="1">
      <c r="B332" s="121" t="s">
        <v>1509</v>
      </c>
      <c r="C332" s="70" t="s">
        <v>29</v>
      </c>
      <c r="D332" s="71" t="s">
        <v>31</v>
      </c>
      <c r="E332" s="110" t="s">
        <v>282</v>
      </c>
      <c r="F332" s="81">
        <v>300</v>
      </c>
      <c r="G332" s="35">
        <v>1965</v>
      </c>
      <c r="H332" s="35">
        <v>1965</v>
      </c>
      <c r="I332" s="35">
        <v>1965</v>
      </c>
    </row>
    <row r="333" spans="2:9" ht="15.75" hidden="1">
      <c r="B333" s="121" t="s">
        <v>283</v>
      </c>
      <c r="C333" s="70" t="s">
        <v>29</v>
      </c>
      <c r="D333" s="71" t="s">
        <v>31</v>
      </c>
      <c r="E333" s="110" t="s">
        <v>284</v>
      </c>
      <c r="F333" s="81"/>
      <c r="G333" s="95">
        <f>G334</f>
        <v>0</v>
      </c>
      <c r="H333" s="95">
        <f>H334</f>
        <v>0</v>
      </c>
      <c r="I333" s="95">
        <f>I334</f>
        <v>0</v>
      </c>
    </row>
    <row r="334" spans="2:9" ht="41.25" customHeight="1" hidden="1">
      <c r="B334" s="121" t="s">
        <v>285</v>
      </c>
      <c r="C334" s="70" t="s">
        <v>29</v>
      </c>
      <c r="D334" s="71" t="s">
        <v>31</v>
      </c>
      <c r="E334" s="110" t="s">
        <v>286</v>
      </c>
      <c r="F334" s="81"/>
      <c r="G334" s="95">
        <f>G335+G338+G336+G337</f>
        <v>0</v>
      </c>
      <c r="H334" s="95">
        <f>H335+H338+H336+H337</f>
        <v>0</v>
      </c>
      <c r="I334" s="95">
        <f>I335+I338+I336+I337</f>
        <v>0</v>
      </c>
    </row>
    <row r="335" spans="2:9" ht="47.25" hidden="1">
      <c r="B335" s="121" t="s">
        <v>1533</v>
      </c>
      <c r="C335" s="70" t="s">
        <v>29</v>
      </c>
      <c r="D335" s="71" t="s">
        <v>31</v>
      </c>
      <c r="E335" s="110" t="s">
        <v>287</v>
      </c>
      <c r="F335" s="81">
        <v>800</v>
      </c>
      <c r="G335" s="95"/>
      <c r="H335" s="95"/>
      <c r="I335" s="95"/>
    </row>
    <row r="336" spans="2:9" ht="47.25" hidden="1">
      <c r="B336" s="121" t="s">
        <v>1728</v>
      </c>
      <c r="C336" s="70" t="s">
        <v>29</v>
      </c>
      <c r="D336" s="71" t="s">
        <v>31</v>
      </c>
      <c r="E336" s="110" t="s">
        <v>1729</v>
      </c>
      <c r="F336" s="81">
        <v>800</v>
      </c>
      <c r="G336" s="35"/>
      <c r="H336" s="35"/>
      <c r="I336" s="35"/>
    </row>
    <row r="337" spans="2:9" ht="47.25" hidden="1">
      <c r="B337" s="125" t="s">
        <v>1751</v>
      </c>
      <c r="C337" s="70" t="s">
        <v>29</v>
      </c>
      <c r="D337" s="71" t="s">
        <v>31</v>
      </c>
      <c r="E337" s="110" t="s">
        <v>1750</v>
      </c>
      <c r="F337" s="81">
        <v>800</v>
      </c>
      <c r="G337" s="35"/>
      <c r="H337" s="35"/>
      <c r="I337" s="35"/>
    </row>
    <row r="338" spans="2:9" ht="65.25" customHeight="1" hidden="1">
      <c r="B338" s="121" t="s">
        <v>1508</v>
      </c>
      <c r="C338" s="70" t="s">
        <v>29</v>
      </c>
      <c r="D338" s="71" t="s">
        <v>31</v>
      </c>
      <c r="E338" s="110" t="s">
        <v>288</v>
      </c>
      <c r="F338" s="81">
        <v>800</v>
      </c>
      <c r="G338" s="35"/>
      <c r="H338" s="35"/>
      <c r="I338" s="35"/>
    </row>
    <row r="339" spans="2:9" ht="15.75" hidden="1">
      <c r="B339" s="121" t="s">
        <v>289</v>
      </c>
      <c r="C339" s="70" t="s">
        <v>29</v>
      </c>
      <c r="D339" s="71" t="s">
        <v>31</v>
      </c>
      <c r="E339" s="106" t="s">
        <v>290</v>
      </c>
      <c r="F339" s="81"/>
      <c r="G339" s="95">
        <f>G340+G344+G348+G355+G358</f>
        <v>0</v>
      </c>
      <c r="H339" s="95">
        <f>H340+H344+H348+H355+H358</f>
        <v>0</v>
      </c>
      <c r="I339" s="95">
        <f>I340+I344+I348+I355+I358</f>
        <v>0</v>
      </c>
    </row>
    <row r="340" spans="2:9" ht="15.75" hidden="1">
      <c r="B340" s="121" t="s">
        <v>291</v>
      </c>
      <c r="C340" s="70" t="s">
        <v>29</v>
      </c>
      <c r="D340" s="71" t="s">
        <v>31</v>
      </c>
      <c r="E340" s="106" t="s">
        <v>292</v>
      </c>
      <c r="F340" s="81"/>
      <c r="G340" s="95">
        <f>G341+G343+G342</f>
        <v>0</v>
      </c>
      <c r="H340" s="95">
        <f>H341+H343+H342</f>
        <v>0</v>
      </c>
      <c r="I340" s="95">
        <f>I341+I343+I342</f>
        <v>0</v>
      </c>
    </row>
    <row r="341" spans="2:9" ht="15.75" hidden="1">
      <c r="B341" s="121" t="s">
        <v>1534</v>
      </c>
      <c r="C341" s="70" t="s">
        <v>29</v>
      </c>
      <c r="D341" s="71" t="s">
        <v>31</v>
      </c>
      <c r="E341" s="106" t="s">
        <v>293</v>
      </c>
      <c r="F341" s="81">
        <v>800</v>
      </c>
      <c r="G341" s="95"/>
      <c r="H341" s="95"/>
      <c r="I341" s="95"/>
    </row>
    <row r="342" spans="2:9" ht="15.75" hidden="1">
      <c r="B342" s="121" t="s">
        <v>1730</v>
      </c>
      <c r="C342" s="70" t="s">
        <v>29</v>
      </c>
      <c r="D342" s="71" t="s">
        <v>31</v>
      </c>
      <c r="E342" s="106" t="s">
        <v>293</v>
      </c>
      <c r="F342" s="81">
        <v>800</v>
      </c>
      <c r="G342" s="35"/>
      <c r="H342" s="35"/>
      <c r="I342" s="35"/>
    </row>
    <row r="343" spans="2:9" ht="35.25" customHeight="1" hidden="1">
      <c r="B343" s="121" t="s">
        <v>1507</v>
      </c>
      <c r="C343" s="70" t="s">
        <v>29</v>
      </c>
      <c r="D343" s="71" t="s">
        <v>31</v>
      </c>
      <c r="E343" s="106" t="s">
        <v>294</v>
      </c>
      <c r="F343" s="81">
        <v>800</v>
      </c>
      <c r="G343" s="35"/>
      <c r="H343" s="35"/>
      <c r="I343" s="35"/>
    </row>
    <row r="344" spans="2:9" ht="31.5" hidden="1">
      <c r="B344" s="121" t="s">
        <v>295</v>
      </c>
      <c r="C344" s="70" t="s">
        <v>29</v>
      </c>
      <c r="D344" s="71" t="s">
        <v>31</v>
      </c>
      <c r="E344" s="106" t="s">
        <v>296</v>
      </c>
      <c r="F344" s="81"/>
      <c r="G344" s="95">
        <f>G345+G347+G346</f>
        <v>0</v>
      </c>
      <c r="H344" s="95">
        <f>H345+H347+H346</f>
        <v>0</v>
      </c>
      <c r="I344" s="95">
        <f>I345+I347+I346</f>
        <v>0</v>
      </c>
    </row>
    <row r="345" spans="2:9" ht="15.75" hidden="1">
      <c r="B345" s="121" t="s">
        <v>1535</v>
      </c>
      <c r="C345" s="70" t="s">
        <v>29</v>
      </c>
      <c r="D345" s="71" t="s">
        <v>31</v>
      </c>
      <c r="E345" s="106" t="s">
        <v>297</v>
      </c>
      <c r="F345" s="81">
        <v>800</v>
      </c>
      <c r="G345" s="95"/>
      <c r="H345" s="95"/>
      <c r="I345" s="95"/>
    </row>
    <row r="346" spans="2:9" ht="15.75" hidden="1">
      <c r="B346" s="121" t="s">
        <v>1535</v>
      </c>
      <c r="C346" s="70" t="s">
        <v>29</v>
      </c>
      <c r="D346" s="71" t="s">
        <v>31</v>
      </c>
      <c r="E346" s="106" t="s">
        <v>297</v>
      </c>
      <c r="F346" s="81">
        <v>800</v>
      </c>
      <c r="G346" s="35"/>
      <c r="H346" s="35"/>
      <c r="I346" s="35"/>
    </row>
    <row r="347" spans="2:9" ht="38.25" customHeight="1" hidden="1">
      <c r="B347" s="121" t="s">
        <v>1506</v>
      </c>
      <c r="C347" s="70" t="s">
        <v>29</v>
      </c>
      <c r="D347" s="71" t="s">
        <v>31</v>
      </c>
      <c r="E347" s="106" t="s">
        <v>298</v>
      </c>
      <c r="F347" s="81">
        <v>800</v>
      </c>
      <c r="G347" s="35"/>
      <c r="H347" s="35"/>
      <c r="I347" s="35"/>
    </row>
    <row r="348" spans="2:9" ht="31.5" hidden="1">
      <c r="B348" s="121" t="s">
        <v>299</v>
      </c>
      <c r="C348" s="70" t="s">
        <v>29</v>
      </c>
      <c r="D348" s="71" t="s">
        <v>31</v>
      </c>
      <c r="E348" s="106" t="s">
        <v>300</v>
      </c>
      <c r="F348" s="81"/>
      <c r="G348" s="95">
        <f>G349+G350+G353+G354+G351+G352</f>
        <v>0</v>
      </c>
      <c r="H348" s="95">
        <f>H349+H350+H353+H354+H351+H352</f>
        <v>0</v>
      </c>
      <c r="I348" s="95">
        <f>I349+I350+I353+I354+I351+I352</f>
        <v>0</v>
      </c>
    </row>
    <row r="349" spans="2:9" ht="90" customHeight="1" hidden="1">
      <c r="B349" s="121" t="s">
        <v>301</v>
      </c>
      <c r="C349" s="70" t="s">
        <v>29</v>
      </c>
      <c r="D349" s="71" t="s">
        <v>31</v>
      </c>
      <c r="E349" s="106" t="s">
        <v>302</v>
      </c>
      <c r="F349" s="81">
        <v>500</v>
      </c>
      <c r="G349" s="95"/>
      <c r="H349" s="95"/>
      <c r="I349" s="95"/>
    </row>
    <row r="350" spans="2:9" ht="47.25" hidden="1">
      <c r="B350" s="121" t="s">
        <v>1536</v>
      </c>
      <c r="C350" s="70" t="s">
        <v>29</v>
      </c>
      <c r="D350" s="71" t="s">
        <v>31</v>
      </c>
      <c r="E350" s="106" t="s">
        <v>302</v>
      </c>
      <c r="F350" s="81">
        <v>800</v>
      </c>
      <c r="G350" s="95"/>
      <c r="H350" s="95"/>
      <c r="I350" s="95"/>
    </row>
    <row r="351" spans="2:9" ht="47.25" hidden="1">
      <c r="B351" s="121" t="s">
        <v>1731</v>
      </c>
      <c r="C351" s="70" t="s">
        <v>29</v>
      </c>
      <c r="D351" s="71" t="s">
        <v>31</v>
      </c>
      <c r="E351" s="106" t="s">
        <v>302</v>
      </c>
      <c r="F351" s="81">
        <v>500</v>
      </c>
      <c r="G351" s="35"/>
      <c r="H351" s="35"/>
      <c r="I351" s="35"/>
    </row>
    <row r="352" spans="2:9" ht="47.25" hidden="1">
      <c r="B352" s="121" t="s">
        <v>1536</v>
      </c>
      <c r="C352" s="70" t="s">
        <v>29</v>
      </c>
      <c r="D352" s="71" t="s">
        <v>31</v>
      </c>
      <c r="E352" s="106" t="s">
        <v>302</v>
      </c>
      <c r="F352" s="81">
        <v>800</v>
      </c>
      <c r="G352" s="35"/>
      <c r="H352" s="35"/>
      <c r="I352" s="35"/>
    </row>
    <row r="353" spans="2:9" ht="63" hidden="1">
      <c r="B353" s="121" t="s">
        <v>1505</v>
      </c>
      <c r="C353" s="70" t="s">
        <v>29</v>
      </c>
      <c r="D353" s="71" t="s">
        <v>31</v>
      </c>
      <c r="E353" s="106" t="s">
        <v>303</v>
      </c>
      <c r="F353" s="81">
        <v>500</v>
      </c>
      <c r="G353" s="35"/>
      <c r="H353" s="35"/>
      <c r="I353" s="35"/>
    </row>
    <row r="354" spans="2:9" ht="63" hidden="1">
      <c r="B354" s="121" t="s">
        <v>1504</v>
      </c>
      <c r="C354" s="70" t="s">
        <v>29</v>
      </c>
      <c r="D354" s="71" t="s">
        <v>31</v>
      </c>
      <c r="E354" s="106" t="s">
        <v>303</v>
      </c>
      <c r="F354" s="81">
        <v>800</v>
      </c>
      <c r="G354" s="35"/>
      <c r="H354" s="35"/>
      <c r="I354" s="35"/>
    </row>
    <row r="355" spans="2:9" ht="108.75" customHeight="1" hidden="1">
      <c r="B355" s="121" t="s">
        <v>304</v>
      </c>
      <c r="C355" s="70" t="s">
        <v>29</v>
      </c>
      <c r="D355" s="71" t="s">
        <v>31</v>
      </c>
      <c r="E355" s="106" t="s">
        <v>305</v>
      </c>
      <c r="F355" s="81"/>
      <c r="G355" s="95">
        <f>G356+G357</f>
        <v>0</v>
      </c>
      <c r="H355" s="95">
        <f>H356+H357</f>
        <v>0</v>
      </c>
      <c r="I355" s="95">
        <f>I356+I357</f>
        <v>0</v>
      </c>
    </row>
    <row r="356" spans="2:9" ht="63" hidden="1">
      <c r="B356" s="121" t="s">
        <v>1537</v>
      </c>
      <c r="C356" s="70" t="s">
        <v>29</v>
      </c>
      <c r="D356" s="71" t="s">
        <v>31</v>
      </c>
      <c r="E356" s="106" t="s">
        <v>306</v>
      </c>
      <c r="F356" s="81">
        <v>800</v>
      </c>
      <c r="G356" s="95"/>
      <c r="H356" s="95"/>
      <c r="I356" s="95"/>
    </row>
    <row r="357" spans="2:9" ht="86.25" customHeight="1" hidden="1">
      <c r="B357" s="121" t="s">
        <v>1538</v>
      </c>
      <c r="C357" s="70" t="s">
        <v>29</v>
      </c>
      <c r="D357" s="71" t="s">
        <v>31</v>
      </c>
      <c r="E357" s="106" t="s">
        <v>307</v>
      </c>
      <c r="F357" s="81">
        <v>800</v>
      </c>
      <c r="G357" s="95">
        <v>0</v>
      </c>
      <c r="H357" s="95">
        <v>0</v>
      </c>
      <c r="I357" s="95">
        <v>0</v>
      </c>
    </row>
    <row r="358" spans="2:9" ht="20.25" customHeight="1" hidden="1">
      <c r="B358" s="121" t="s">
        <v>308</v>
      </c>
      <c r="C358" s="70" t="s">
        <v>29</v>
      </c>
      <c r="D358" s="71" t="s">
        <v>31</v>
      </c>
      <c r="E358" s="106" t="s">
        <v>309</v>
      </c>
      <c r="F358" s="81"/>
      <c r="G358" s="95">
        <f>G359+G361+G360</f>
        <v>0</v>
      </c>
      <c r="H358" s="95">
        <f>H359+H361+H360</f>
        <v>0</v>
      </c>
      <c r="I358" s="95">
        <f>I359+I361+I360</f>
        <v>0</v>
      </c>
    </row>
    <row r="359" spans="2:9" ht="31.5" hidden="1">
      <c r="B359" s="121" t="s">
        <v>1539</v>
      </c>
      <c r="C359" s="70" t="s">
        <v>29</v>
      </c>
      <c r="D359" s="71" t="s">
        <v>31</v>
      </c>
      <c r="E359" s="106" t="s">
        <v>310</v>
      </c>
      <c r="F359" s="81">
        <v>800</v>
      </c>
      <c r="G359" s="95"/>
      <c r="H359" s="95"/>
      <c r="I359" s="95"/>
    </row>
    <row r="360" spans="2:9" ht="43.5" customHeight="1" hidden="1">
      <c r="B360" s="121" t="s">
        <v>1539</v>
      </c>
      <c r="C360" s="70" t="s">
        <v>29</v>
      </c>
      <c r="D360" s="71" t="s">
        <v>31</v>
      </c>
      <c r="E360" s="106" t="s">
        <v>310</v>
      </c>
      <c r="F360" s="81">
        <v>800</v>
      </c>
      <c r="G360" s="35"/>
      <c r="H360" s="35"/>
      <c r="I360" s="35"/>
    </row>
    <row r="361" spans="2:9" ht="47.25" hidden="1">
      <c r="B361" s="121" t="s">
        <v>1503</v>
      </c>
      <c r="C361" s="70" t="s">
        <v>29</v>
      </c>
      <c r="D361" s="71" t="s">
        <v>31</v>
      </c>
      <c r="E361" s="106" t="s">
        <v>311</v>
      </c>
      <c r="F361" s="81">
        <v>800</v>
      </c>
      <c r="G361" s="35"/>
      <c r="H361" s="35"/>
      <c r="I361" s="35"/>
    </row>
    <row r="362" spans="2:9" ht="31.5">
      <c r="B362" s="121" t="s">
        <v>312</v>
      </c>
      <c r="C362" s="70" t="s">
        <v>29</v>
      </c>
      <c r="D362" s="71" t="s">
        <v>31</v>
      </c>
      <c r="E362" s="110" t="s">
        <v>313</v>
      </c>
      <c r="F362" s="81"/>
      <c r="G362" s="95">
        <f>G363+G365+G367</f>
        <v>26815</v>
      </c>
      <c r="H362" s="95">
        <f>H363+H365+H367</f>
        <v>35662</v>
      </c>
      <c r="I362" s="95">
        <f>I363+I365+I367</f>
        <v>36203</v>
      </c>
    </row>
    <row r="363" spans="2:9" ht="31.5">
      <c r="B363" s="121" t="s">
        <v>314</v>
      </c>
      <c r="C363" s="70" t="s">
        <v>29</v>
      </c>
      <c r="D363" s="71" t="s">
        <v>31</v>
      </c>
      <c r="E363" s="110" t="s">
        <v>315</v>
      </c>
      <c r="F363" s="81"/>
      <c r="G363" s="95">
        <f>G364</f>
        <v>1800</v>
      </c>
      <c r="H363" s="95">
        <f>H364</f>
        <v>1800</v>
      </c>
      <c r="I363" s="95">
        <f>I364</f>
        <v>1800</v>
      </c>
    </row>
    <row r="364" spans="2:9" ht="47.25">
      <c r="B364" s="121" t="s">
        <v>1605</v>
      </c>
      <c r="C364" s="70" t="s">
        <v>29</v>
      </c>
      <c r="D364" s="71" t="s">
        <v>31</v>
      </c>
      <c r="E364" s="110" t="s">
        <v>316</v>
      </c>
      <c r="F364" s="81">
        <v>200</v>
      </c>
      <c r="G364" s="35">
        <v>1800</v>
      </c>
      <c r="H364" s="35">
        <v>1800</v>
      </c>
      <c r="I364" s="35">
        <v>1800</v>
      </c>
    </row>
    <row r="365" spans="2:9" ht="31.5">
      <c r="B365" s="121" t="s">
        <v>1606</v>
      </c>
      <c r="C365" s="70" t="s">
        <v>29</v>
      </c>
      <c r="D365" s="71" t="s">
        <v>31</v>
      </c>
      <c r="E365" s="110" t="s">
        <v>317</v>
      </c>
      <c r="F365" s="81"/>
      <c r="G365" s="95">
        <f>G366</f>
        <v>17487</v>
      </c>
      <c r="H365" s="95">
        <f>H366</f>
        <v>26334</v>
      </c>
      <c r="I365" s="95">
        <f>I366</f>
        <v>26875</v>
      </c>
    </row>
    <row r="366" spans="2:9" ht="47.25">
      <c r="B366" s="121" t="s">
        <v>456</v>
      </c>
      <c r="C366" s="70" t="s">
        <v>29</v>
      </c>
      <c r="D366" s="71" t="s">
        <v>31</v>
      </c>
      <c r="E366" s="110" t="s">
        <v>318</v>
      </c>
      <c r="F366" s="81">
        <v>600</v>
      </c>
      <c r="G366" s="35">
        <f>26334-8847</f>
        <v>17487</v>
      </c>
      <c r="H366" s="35">
        <v>26334</v>
      </c>
      <c r="I366" s="35">
        <v>26875</v>
      </c>
    </row>
    <row r="367" spans="2:9" ht="31.5">
      <c r="B367" s="121" t="s">
        <v>319</v>
      </c>
      <c r="C367" s="70" t="s">
        <v>29</v>
      </c>
      <c r="D367" s="71" t="s">
        <v>31</v>
      </c>
      <c r="E367" s="110" t="s">
        <v>320</v>
      </c>
      <c r="F367" s="81"/>
      <c r="G367" s="95">
        <f>G368+G370</f>
        <v>7528</v>
      </c>
      <c r="H367" s="95">
        <f>H368+H370</f>
        <v>7528</v>
      </c>
      <c r="I367" s="95">
        <f>I368+I370</f>
        <v>7528</v>
      </c>
    </row>
    <row r="368" spans="2:9" ht="31.5">
      <c r="B368" s="121" t="s">
        <v>1607</v>
      </c>
      <c r="C368" s="70" t="s">
        <v>29</v>
      </c>
      <c r="D368" s="71" t="s">
        <v>31</v>
      </c>
      <c r="E368" s="106" t="s">
        <v>1616</v>
      </c>
      <c r="F368" s="81">
        <v>200</v>
      </c>
      <c r="G368" s="35">
        <v>4220</v>
      </c>
      <c r="H368" s="35">
        <v>4220</v>
      </c>
      <c r="I368" s="35">
        <v>4220</v>
      </c>
    </row>
    <row r="369" spans="2:9" ht="31.5" hidden="1">
      <c r="B369" s="121" t="s">
        <v>1540</v>
      </c>
      <c r="C369" s="70" t="s">
        <v>29</v>
      </c>
      <c r="D369" s="71" t="s">
        <v>31</v>
      </c>
      <c r="E369" s="106" t="s">
        <v>1616</v>
      </c>
      <c r="F369" s="81">
        <v>800</v>
      </c>
      <c r="G369" s="95"/>
      <c r="H369" s="95"/>
      <c r="I369" s="95"/>
    </row>
    <row r="370" spans="2:9" ht="31.5">
      <c r="B370" s="121" t="s">
        <v>1540</v>
      </c>
      <c r="C370" s="70" t="s">
        <v>29</v>
      </c>
      <c r="D370" s="71" t="s">
        <v>31</v>
      </c>
      <c r="E370" s="106" t="s">
        <v>1616</v>
      </c>
      <c r="F370" s="81">
        <v>800</v>
      </c>
      <c r="G370" s="35">
        <v>3308</v>
      </c>
      <c r="H370" s="35">
        <v>3308</v>
      </c>
      <c r="I370" s="35">
        <v>3308</v>
      </c>
    </row>
    <row r="371" spans="2:9" ht="19.5" customHeight="1">
      <c r="B371" s="121" t="s">
        <v>321</v>
      </c>
      <c r="C371" s="70" t="s">
        <v>29</v>
      </c>
      <c r="D371" s="71" t="s">
        <v>31</v>
      </c>
      <c r="E371" s="106" t="s">
        <v>322</v>
      </c>
      <c r="F371" s="81"/>
      <c r="G371" s="95">
        <f>G376+G372</f>
        <v>53727</v>
      </c>
      <c r="H371" s="95">
        <f>H376+H372</f>
        <v>53727</v>
      </c>
      <c r="I371" s="95">
        <f>I376+I372</f>
        <v>55309</v>
      </c>
    </row>
    <row r="372" spans="2:9" ht="34.5" customHeight="1">
      <c r="B372" s="161" t="s">
        <v>157</v>
      </c>
      <c r="C372" s="70" t="s">
        <v>29</v>
      </c>
      <c r="D372" s="71" t="s">
        <v>31</v>
      </c>
      <c r="E372" s="106" t="s">
        <v>1254</v>
      </c>
      <c r="F372" s="81"/>
      <c r="G372" s="95">
        <f>G373+G374+G375</f>
        <v>53727</v>
      </c>
      <c r="H372" s="95">
        <f>H373+H374+H375</f>
        <v>53727</v>
      </c>
      <c r="I372" s="95">
        <f>I373+I374+I375</f>
        <v>55309</v>
      </c>
    </row>
    <row r="373" spans="2:9" ht="78.75">
      <c r="B373" s="161" t="s">
        <v>158</v>
      </c>
      <c r="C373" s="70" t="s">
        <v>29</v>
      </c>
      <c r="D373" s="71" t="s">
        <v>31</v>
      </c>
      <c r="E373" s="106" t="s">
        <v>1255</v>
      </c>
      <c r="F373" s="81">
        <v>100</v>
      </c>
      <c r="G373" s="35">
        <v>51547</v>
      </c>
      <c r="H373" s="35">
        <v>51547</v>
      </c>
      <c r="I373" s="35">
        <v>53129</v>
      </c>
    </row>
    <row r="374" spans="2:9" ht="47.25">
      <c r="B374" s="161" t="s">
        <v>1207</v>
      </c>
      <c r="C374" s="70" t="s">
        <v>29</v>
      </c>
      <c r="D374" s="71" t="s">
        <v>31</v>
      </c>
      <c r="E374" s="106" t="s">
        <v>1255</v>
      </c>
      <c r="F374" s="81">
        <v>200</v>
      </c>
      <c r="G374" s="35">
        <v>2168</v>
      </c>
      <c r="H374" s="35">
        <v>2168</v>
      </c>
      <c r="I374" s="35">
        <v>2168</v>
      </c>
    </row>
    <row r="375" spans="2:9" ht="31.5">
      <c r="B375" s="161" t="s">
        <v>159</v>
      </c>
      <c r="C375" s="70" t="s">
        <v>29</v>
      </c>
      <c r="D375" s="71" t="s">
        <v>31</v>
      </c>
      <c r="E375" s="106" t="s">
        <v>1255</v>
      </c>
      <c r="F375" s="81">
        <v>800</v>
      </c>
      <c r="G375" s="35">
        <v>12</v>
      </c>
      <c r="H375" s="35">
        <v>12</v>
      </c>
      <c r="I375" s="35">
        <v>12</v>
      </c>
    </row>
    <row r="376" spans="2:9" ht="31.5" hidden="1">
      <c r="B376" s="121" t="s">
        <v>323</v>
      </c>
      <c r="C376" s="70" t="s">
        <v>29</v>
      </c>
      <c r="D376" s="71" t="s">
        <v>31</v>
      </c>
      <c r="E376" s="110" t="s">
        <v>324</v>
      </c>
      <c r="F376" s="81"/>
      <c r="G376" s="95">
        <f>G377</f>
        <v>0</v>
      </c>
      <c r="H376" s="95">
        <f>H377</f>
        <v>0</v>
      </c>
      <c r="I376" s="95">
        <f>I377</f>
        <v>0</v>
      </c>
    </row>
    <row r="377" spans="2:9" ht="39" customHeight="1" hidden="1">
      <c r="B377" s="121" t="s">
        <v>1400</v>
      </c>
      <c r="C377" s="70" t="s">
        <v>29</v>
      </c>
      <c r="D377" s="71" t="s">
        <v>31</v>
      </c>
      <c r="E377" s="110" t="s">
        <v>325</v>
      </c>
      <c r="F377" s="81">
        <v>500</v>
      </c>
      <c r="G377" s="35"/>
      <c r="H377" s="35"/>
      <c r="I377" s="35"/>
    </row>
    <row r="378" spans="2:9" ht="19.5" customHeight="1">
      <c r="B378" s="121" t="s">
        <v>326</v>
      </c>
      <c r="C378" s="70" t="s">
        <v>29</v>
      </c>
      <c r="D378" s="71" t="s">
        <v>31</v>
      </c>
      <c r="E378" s="110" t="s">
        <v>327</v>
      </c>
      <c r="F378" s="81"/>
      <c r="G378" s="95">
        <f aca="true" t="shared" si="18" ref="G378:I379">G379</f>
        <v>200</v>
      </c>
      <c r="H378" s="95">
        <f t="shared" si="18"/>
        <v>200</v>
      </c>
      <c r="I378" s="95">
        <f t="shared" si="18"/>
        <v>200</v>
      </c>
    </row>
    <row r="379" spans="2:9" ht="47.25">
      <c r="B379" s="121" t="s">
        <v>328</v>
      </c>
      <c r="C379" s="70" t="s">
        <v>29</v>
      </c>
      <c r="D379" s="71" t="s">
        <v>31</v>
      </c>
      <c r="E379" s="110" t="s">
        <v>329</v>
      </c>
      <c r="F379" s="81"/>
      <c r="G379" s="95">
        <f t="shared" si="18"/>
        <v>200</v>
      </c>
      <c r="H379" s="95">
        <f t="shared" si="18"/>
        <v>200</v>
      </c>
      <c r="I379" s="95">
        <f t="shared" si="18"/>
        <v>200</v>
      </c>
    </row>
    <row r="380" spans="2:9" ht="15.75">
      <c r="B380" s="121" t="s">
        <v>1049</v>
      </c>
      <c r="C380" s="70" t="s">
        <v>29</v>
      </c>
      <c r="D380" s="71" t="s">
        <v>31</v>
      </c>
      <c r="E380" s="106" t="s">
        <v>1613</v>
      </c>
      <c r="F380" s="81">
        <v>800</v>
      </c>
      <c r="G380" s="35">
        <v>200</v>
      </c>
      <c r="H380" s="35">
        <v>200</v>
      </c>
      <c r="I380" s="35">
        <v>200</v>
      </c>
    </row>
    <row r="381" spans="2:9" ht="31.5">
      <c r="B381" s="121" t="s">
        <v>330</v>
      </c>
      <c r="C381" s="70" t="s">
        <v>29</v>
      </c>
      <c r="D381" s="71" t="s">
        <v>31</v>
      </c>
      <c r="E381" s="106" t="s">
        <v>331</v>
      </c>
      <c r="F381" s="81"/>
      <c r="G381" s="95">
        <f>G382+G387+G389</f>
        <v>40006</v>
      </c>
      <c r="H381" s="95">
        <f>H382+H387+H389</f>
        <v>40006</v>
      </c>
      <c r="I381" s="95">
        <f>I382+I387+I389</f>
        <v>40006</v>
      </c>
    </row>
    <row r="382" spans="2:9" ht="47.25">
      <c r="B382" s="121" t="s">
        <v>332</v>
      </c>
      <c r="C382" s="70" t="s">
        <v>29</v>
      </c>
      <c r="D382" s="71" t="s">
        <v>31</v>
      </c>
      <c r="E382" s="106" t="s">
        <v>333</v>
      </c>
      <c r="F382" s="81"/>
      <c r="G382" s="95">
        <f>G383+G385+G386+G384</f>
        <v>40006</v>
      </c>
      <c r="H382" s="95">
        <f>H383+H385+H386+H384</f>
        <v>40006</v>
      </c>
      <c r="I382" s="95">
        <f>I383+I385+I386+I384</f>
        <v>40006</v>
      </c>
    </row>
    <row r="383" spans="2:9" ht="47.25" hidden="1">
      <c r="B383" s="121" t="s">
        <v>1541</v>
      </c>
      <c r="C383" s="70" t="s">
        <v>29</v>
      </c>
      <c r="D383" s="71" t="s">
        <v>31</v>
      </c>
      <c r="E383" s="106" t="s">
        <v>334</v>
      </c>
      <c r="F383" s="81">
        <v>800</v>
      </c>
      <c r="G383" s="95"/>
      <c r="H383" s="95"/>
      <c r="I383" s="95"/>
    </row>
    <row r="384" spans="2:9" ht="49.5" customHeight="1" hidden="1">
      <c r="B384" s="121" t="s">
        <v>1849</v>
      </c>
      <c r="C384" s="70" t="s">
        <v>29</v>
      </c>
      <c r="D384" s="71" t="s">
        <v>31</v>
      </c>
      <c r="E384" s="106" t="s">
        <v>334</v>
      </c>
      <c r="F384" s="81">
        <v>800</v>
      </c>
      <c r="G384" s="35"/>
      <c r="H384" s="35"/>
      <c r="I384" s="35"/>
    </row>
    <row r="385" spans="2:9" ht="78.75">
      <c r="B385" s="121" t="s">
        <v>1623</v>
      </c>
      <c r="C385" s="70" t="s">
        <v>29</v>
      </c>
      <c r="D385" s="71" t="s">
        <v>31</v>
      </c>
      <c r="E385" s="106" t="s">
        <v>335</v>
      </c>
      <c r="F385" s="81">
        <v>200</v>
      </c>
      <c r="G385" s="35">
        <v>34450</v>
      </c>
      <c r="H385" s="35">
        <v>34450</v>
      </c>
      <c r="I385" s="35">
        <v>34450</v>
      </c>
    </row>
    <row r="386" spans="2:9" ht="63">
      <c r="B386" s="121" t="s">
        <v>1622</v>
      </c>
      <c r="C386" s="70" t="s">
        <v>29</v>
      </c>
      <c r="D386" s="71" t="s">
        <v>31</v>
      </c>
      <c r="E386" s="106" t="s">
        <v>335</v>
      </c>
      <c r="F386" s="81">
        <v>800</v>
      </c>
      <c r="G386" s="35">
        <v>5556</v>
      </c>
      <c r="H386" s="35">
        <v>5556</v>
      </c>
      <c r="I386" s="35">
        <v>5556</v>
      </c>
    </row>
    <row r="387" spans="2:9" ht="31.5" hidden="1">
      <c r="B387" s="121" t="s">
        <v>336</v>
      </c>
      <c r="C387" s="70" t="s">
        <v>29</v>
      </c>
      <c r="D387" s="71" t="s">
        <v>31</v>
      </c>
      <c r="E387" s="106" t="s">
        <v>337</v>
      </c>
      <c r="F387" s="81"/>
      <c r="G387" s="95">
        <f>G388</f>
        <v>0</v>
      </c>
      <c r="H387" s="95">
        <f>H388</f>
        <v>0</v>
      </c>
      <c r="I387" s="95">
        <f>I388</f>
        <v>0</v>
      </c>
    </row>
    <row r="388" spans="2:9" ht="31.5" hidden="1">
      <c r="B388" s="121" t="s">
        <v>1401</v>
      </c>
      <c r="C388" s="70" t="s">
        <v>29</v>
      </c>
      <c r="D388" s="71" t="s">
        <v>31</v>
      </c>
      <c r="E388" s="106" t="s">
        <v>338</v>
      </c>
      <c r="F388" s="81">
        <v>500</v>
      </c>
      <c r="G388" s="35"/>
      <c r="H388" s="35"/>
      <c r="I388" s="35"/>
    </row>
    <row r="389" spans="2:9" ht="47.25" hidden="1">
      <c r="B389" s="121" t="s">
        <v>339</v>
      </c>
      <c r="C389" s="70" t="s">
        <v>29</v>
      </c>
      <c r="D389" s="71" t="s">
        <v>31</v>
      </c>
      <c r="E389" s="106" t="s">
        <v>340</v>
      </c>
      <c r="F389" s="81"/>
      <c r="G389" s="95">
        <f>G390</f>
        <v>0</v>
      </c>
      <c r="H389" s="95">
        <f>H390</f>
        <v>0</v>
      </c>
      <c r="I389" s="95">
        <f>I390</f>
        <v>0</v>
      </c>
    </row>
    <row r="390" spans="2:9" ht="63" hidden="1">
      <c r="B390" s="121" t="s">
        <v>597</v>
      </c>
      <c r="C390" s="70" t="s">
        <v>29</v>
      </c>
      <c r="D390" s="71" t="s">
        <v>31</v>
      </c>
      <c r="E390" s="106" t="s">
        <v>341</v>
      </c>
      <c r="F390" s="81">
        <v>400</v>
      </c>
      <c r="G390" s="35"/>
      <c r="H390" s="35"/>
      <c r="I390" s="35"/>
    </row>
    <row r="391" spans="2:9" ht="31.5" hidden="1">
      <c r="B391" s="121" t="s">
        <v>342</v>
      </c>
      <c r="C391" s="70" t="s">
        <v>29</v>
      </c>
      <c r="D391" s="71" t="s">
        <v>31</v>
      </c>
      <c r="E391" s="106" t="s">
        <v>343</v>
      </c>
      <c r="F391" s="81"/>
      <c r="G391" s="95">
        <f>G392+G398</f>
        <v>0</v>
      </c>
      <c r="H391" s="95">
        <f>H392+H398</f>
        <v>0</v>
      </c>
      <c r="I391" s="95">
        <f>I392+I398</f>
        <v>0</v>
      </c>
    </row>
    <row r="392" spans="2:9" ht="31.5" hidden="1">
      <c r="B392" s="121" t="s">
        <v>344</v>
      </c>
      <c r="C392" s="70" t="s">
        <v>29</v>
      </c>
      <c r="D392" s="71" t="s">
        <v>31</v>
      </c>
      <c r="E392" s="106" t="s">
        <v>345</v>
      </c>
      <c r="F392" s="81"/>
      <c r="G392" s="95">
        <f>G393+G394+G396+G397+G395</f>
        <v>0</v>
      </c>
      <c r="H392" s="95">
        <f>H393+H394+H396+H397+H395</f>
        <v>0</v>
      </c>
      <c r="I392" s="95">
        <f>I393+I394+I396+I397+I395</f>
        <v>0</v>
      </c>
    </row>
    <row r="393" spans="2:9" ht="47.25" hidden="1">
      <c r="B393" s="121" t="s">
        <v>1542</v>
      </c>
      <c r="C393" s="70" t="s">
        <v>29</v>
      </c>
      <c r="D393" s="71" t="s">
        <v>31</v>
      </c>
      <c r="E393" s="106" t="s">
        <v>346</v>
      </c>
      <c r="F393" s="81">
        <v>800</v>
      </c>
      <c r="G393" s="35"/>
      <c r="H393" s="35"/>
      <c r="I393" s="35"/>
    </row>
    <row r="394" spans="2:9" ht="47.25" hidden="1">
      <c r="B394" s="121" t="s">
        <v>1543</v>
      </c>
      <c r="C394" s="70" t="s">
        <v>29</v>
      </c>
      <c r="D394" s="71" t="s">
        <v>31</v>
      </c>
      <c r="E394" s="106" t="s">
        <v>347</v>
      </c>
      <c r="F394" s="81">
        <v>800</v>
      </c>
      <c r="G394" s="35"/>
      <c r="H394" s="35"/>
      <c r="I394" s="35"/>
    </row>
    <row r="395" spans="2:9" ht="47.25" hidden="1">
      <c r="B395" s="121" t="s">
        <v>1760</v>
      </c>
      <c r="C395" s="70" t="s">
        <v>29</v>
      </c>
      <c r="D395" s="71" t="s">
        <v>31</v>
      </c>
      <c r="E395" s="106" t="s">
        <v>347</v>
      </c>
      <c r="F395" s="81">
        <v>800</v>
      </c>
      <c r="G395" s="35"/>
      <c r="H395" s="35"/>
      <c r="I395" s="35"/>
    </row>
    <row r="396" spans="2:9" ht="70.5" customHeight="1" hidden="1">
      <c r="B396" s="121" t="s">
        <v>1544</v>
      </c>
      <c r="C396" s="70" t="s">
        <v>29</v>
      </c>
      <c r="D396" s="71" t="s">
        <v>31</v>
      </c>
      <c r="E396" s="106" t="s">
        <v>348</v>
      </c>
      <c r="F396" s="81">
        <v>800</v>
      </c>
      <c r="G396" s="35"/>
      <c r="H396" s="35"/>
      <c r="I396" s="35"/>
    </row>
    <row r="397" spans="2:9" ht="63" hidden="1">
      <c r="B397" s="121" t="s">
        <v>1761</v>
      </c>
      <c r="C397" s="70" t="s">
        <v>29</v>
      </c>
      <c r="D397" s="71" t="s">
        <v>31</v>
      </c>
      <c r="E397" s="106" t="s">
        <v>349</v>
      </c>
      <c r="F397" s="81">
        <v>800</v>
      </c>
      <c r="G397" s="35"/>
      <c r="H397" s="35"/>
      <c r="I397" s="35"/>
    </row>
    <row r="398" spans="2:9" ht="19.5" customHeight="1" hidden="1">
      <c r="B398" s="121" t="s">
        <v>350</v>
      </c>
      <c r="C398" s="70" t="s">
        <v>29</v>
      </c>
      <c r="D398" s="71" t="s">
        <v>31</v>
      </c>
      <c r="E398" s="106" t="s">
        <v>351</v>
      </c>
      <c r="F398" s="81"/>
      <c r="G398" s="95">
        <f>G399+G401+G400</f>
        <v>0</v>
      </c>
      <c r="H398" s="95">
        <f>H399+H401+H400</f>
        <v>0</v>
      </c>
      <c r="I398" s="95">
        <f>I399+I401+I400</f>
        <v>0</v>
      </c>
    </row>
    <row r="399" spans="2:9" ht="31.5" hidden="1">
      <c r="B399" s="121" t="s">
        <v>1545</v>
      </c>
      <c r="C399" s="70" t="s">
        <v>29</v>
      </c>
      <c r="D399" s="71" t="s">
        <v>31</v>
      </c>
      <c r="E399" s="106" t="s">
        <v>352</v>
      </c>
      <c r="F399" s="81">
        <v>800</v>
      </c>
      <c r="G399" s="95"/>
      <c r="H399" s="95"/>
      <c r="I399" s="95"/>
    </row>
    <row r="400" spans="2:9" ht="47.25" hidden="1">
      <c r="B400" s="121" t="s">
        <v>1762</v>
      </c>
      <c r="C400" s="2" t="s">
        <v>29</v>
      </c>
      <c r="D400" s="2" t="s">
        <v>31</v>
      </c>
      <c r="E400" s="114" t="s">
        <v>352</v>
      </c>
      <c r="F400" s="2">
        <v>800</v>
      </c>
      <c r="G400" s="35"/>
      <c r="H400" s="35"/>
      <c r="I400" s="35"/>
    </row>
    <row r="401" spans="2:9" ht="63" hidden="1">
      <c r="B401" s="121" t="s">
        <v>1763</v>
      </c>
      <c r="C401" s="70" t="s">
        <v>29</v>
      </c>
      <c r="D401" s="71" t="s">
        <v>31</v>
      </c>
      <c r="E401" s="106" t="s">
        <v>353</v>
      </c>
      <c r="F401" s="81">
        <v>800</v>
      </c>
      <c r="G401" s="35"/>
      <c r="H401" s="35"/>
      <c r="I401" s="35"/>
    </row>
    <row r="402" spans="2:9" ht="15.75">
      <c r="B402" s="121" t="s">
        <v>354</v>
      </c>
      <c r="C402" s="70" t="s">
        <v>29</v>
      </c>
      <c r="D402" s="71" t="s">
        <v>31</v>
      </c>
      <c r="E402" s="106" t="s">
        <v>355</v>
      </c>
      <c r="F402" s="81"/>
      <c r="G402" s="95">
        <f>G403+G409+G416</f>
        <v>340000</v>
      </c>
      <c r="H402" s="95">
        <f>H403+H409+H416</f>
        <v>40000</v>
      </c>
      <c r="I402" s="95">
        <f>I403+I409+I416</f>
        <v>40000</v>
      </c>
    </row>
    <row r="403" spans="2:9" ht="15.75" hidden="1">
      <c r="B403" s="121" t="s">
        <v>356</v>
      </c>
      <c r="C403" s="70" t="s">
        <v>29</v>
      </c>
      <c r="D403" s="71" t="s">
        <v>31</v>
      </c>
      <c r="E403" s="119" t="s">
        <v>357</v>
      </c>
      <c r="F403" s="81"/>
      <c r="G403" s="95">
        <f>G404+G405+G407+G408+G406</f>
        <v>0</v>
      </c>
      <c r="H403" s="95">
        <f>H404+H405+H407+H408+H406</f>
        <v>0</v>
      </c>
      <c r="I403" s="95">
        <f>I404+I405+I407+I408+I406</f>
        <v>0</v>
      </c>
    </row>
    <row r="404" spans="2:9" ht="39" customHeight="1" hidden="1">
      <c r="B404" s="121" t="s">
        <v>1546</v>
      </c>
      <c r="C404" s="70" t="s">
        <v>29</v>
      </c>
      <c r="D404" s="71" t="s">
        <v>31</v>
      </c>
      <c r="E404" s="119" t="s">
        <v>1614</v>
      </c>
      <c r="F404" s="81">
        <v>800</v>
      </c>
      <c r="G404" s="35"/>
      <c r="H404" s="35"/>
      <c r="I404" s="35"/>
    </row>
    <row r="405" spans="2:9" ht="47.25" hidden="1">
      <c r="B405" s="121" t="s">
        <v>1547</v>
      </c>
      <c r="C405" s="70" t="s">
        <v>29</v>
      </c>
      <c r="D405" s="71" t="s">
        <v>31</v>
      </c>
      <c r="E405" s="106" t="s">
        <v>358</v>
      </c>
      <c r="F405" s="81">
        <v>800</v>
      </c>
      <c r="G405" s="35"/>
      <c r="H405" s="35"/>
      <c r="I405" s="35"/>
    </row>
    <row r="406" spans="2:9" ht="69" customHeight="1" hidden="1">
      <c r="B406" s="121" t="s">
        <v>1764</v>
      </c>
      <c r="C406" s="70" t="s">
        <v>29</v>
      </c>
      <c r="D406" s="71" t="s">
        <v>31</v>
      </c>
      <c r="E406" s="106" t="s">
        <v>358</v>
      </c>
      <c r="F406" s="81">
        <v>800</v>
      </c>
      <c r="G406" s="35"/>
      <c r="H406" s="35"/>
      <c r="I406" s="35"/>
    </row>
    <row r="407" spans="2:9" ht="47.25" hidden="1">
      <c r="B407" s="121" t="s">
        <v>1548</v>
      </c>
      <c r="C407" s="70" t="s">
        <v>29</v>
      </c>
      <c r="D407" s="71" t="s">
        <v>31</v>
      </c>
      <c r="E407" s="106" t="s">
        <v>359</v>
      </c>
      <c r="F407" s="81">
        <v>800</v>
      </c>
      <c r="G407" s="35"/>
      <c r="H407" s="35"/>
      <c r="I407" s="35"/>
    </row>
    <row r="408" spans="2:9" ht="63" hidden="1">
      <c r="B408" s="121" t="s">
        <v>1765</v>
      </c>
      <c r="C408" s="70" t="s">
        <v>29</v>
      </c>
      <c r="D408" s="71" t="s">
        <v>31</v>
      </c>
      <c r="E408" s="106" t="s">
        <v>360</v>
      </c>
      <c r="F408" s="81">
        <v>800</v>
      </c>
      <c r="G408" s="35"/>
      <c r="H408" s="35"/>
      <c r="I408" s="35"/>
    </row>
    <row r="409" spans="2:9" ht="31.5" hidden="1">
      <c r="B409" s="121" t="s">
        <v>361</v>
      </c>
      <c r="C409" s="70" t="s">
        <v>29</v>
      </c>
      <c r="D409" s="71" t="s">
        <v>31</v>
      </c>
      <c r="E409" s="106" t="s">
        <v>362</v>
      </c>
      <c r="F409" s="81"/>
      <c r="G409" s="95">
        <f>G410+G411+G414+G415+G412+G413</f>
        <v>0</v>
      </c>
      <c r="H409" s="95">
        <f>H410+H411+H414+H415+H412+H413</f>
        <v>0</v>
      </c>
      <c r="I409" s="95">
        <f>I410+I411+I414+I415+I412+I413</f>
        <v>0</v>
      </c>
    </row>
    <row r="410" spans="2:9" ht="31.5" hidden="1">
      <c r="B410" s="121" t="s">
        <v>1549</v>
      </c>
      <c r="C410" s="70" t="s">
        <v>29</v>
      </c>
      <c r="D410" s="71" t="s">
        <v>31</v>
      </c>
      <c r="E410" s="106" t="s">
        <v>363</v>
      </c>
      <c r="F410" s="81">
        <v>800</v>
      </c>
      <c r="G410" s="95"/>
      <c r="H410" s="95"/>
      <c r="I410" s="95"/>
    </row>
    <row r="411" spans="2:9" ht="47.25" hidden="1">
      <c r="B411" s="121" t="s">
        <v>1550</v>
      </c>
      <c r="C411" s="70" t="s">
        <v>29</v>
      </c>
      <c r="D411" s="71" t="s">
        <v>31</v>
      </c>
      <c r="E411" s="110" t="s">
        <v>364</v>
      </c>
      <c r="F411" s="81">
        <v>800</v>
      </c>
      <c r="G411" s="95"/>
      <c r="H411" s="95"/>
      <c r="I411" s="95"/>
    </row>
    <row r="412" spans="2:9" ht="31.5" hidden="1">
      <c r="B412" s="121" t="s">
        <v>1732</v>
      </c>
      <c r="C412" s="70" t="s">
        <v>29</v>
      </c>
      <c r="D412" s="71" t="s">
        <v>31</v>
      </c>
      <c r="E412" s="106" t="s">
        <v>363</v>
      </c>
      <c r="F412" s="81">
        <v>800</v>
      </c>
      <c r="G412" s="35"/>
      <c r="H412" s="35"/>
      <c r="I412" s="35"/>
    </row>
    <row r="413" spans="2:9" ht="47.25" hidden="1">
      <c r="B413" s="121" t="s">
        <v>1550</v>
      </c>
      <c r="C413" s="70" t="s">
        <v>29</v>
      </c>
      <c r="D413" s="71" t="s">
        <v>31</v>
      </c>
      <c r="E413" s="106" t="s">
        <v>364</v>
      </c>
      <c r="F413" s="81">
        <v>800</v>
      </c>
      <c r="G413" s="35"/>
      <c r="H413" s="35"/>
      <c r="I413" s="35"/>
    </row>
    <row r="414" spans="2:9" ht="47.25" hidden="1">
      <c r="B414" s="121" t="s">
        <v>1551</v>
      </c>
      <c r="C414" s="70" t="s">
        <v>29</v>
      </c>
      <c r="D414" s="71" t="s">
        <v>31</v>
      </c>
      <c r="E414" s="106" t="s">
        <v>365</v>
      </c>
      <c r="F414" s="81">
        <v>800</v>
      </c>
      <c r="G414" s="35"/>
      <c r="H414" s="35"/>
      <c r="I414" s="35"/>
    </row>
    <row r="415" spans="2:9" ht="63" hidden="1">
      <c r="B415" s="121" t="s">
        <v>1552</v>
      </c>
      <c r="C415" s="70" t="s">
        <v>29</v>
      </c>
      <c r="D415" s="71" t="s">
        <v>31</v>
      </c>
      <c r="E415" s="106" t="s">
        <v>366</v>
      </c>
      <c r="F415" s="81">
        <v>800</v>
      </c>
      <c r="G415" s="35"/>
      <c r="H415" s="35"/>
      <c r="I415" s="35"/>
    </row>
    <row r="416" spans="2:9" ht="15.75">
      <c r="B416" s="121" t="s">
        <v>367</v>
      </c>
      <c r="C416" s="70" t="s">
        <v>29</v>
      </c>
      <c r="D416" s="71" t="s">
        <v>31</v>
      </c>
      <c r="E416" s="106" t="s">
        <v>368</v>
      </c>
      <c r="F416" s="81"/>
      <c r="G416" s="95">
        <f>G417+G418</f>
        <v>340000</v>
      </c>
      <c r="H416" s="95">
        <f>H417+H418</f>
        <v>40000</v>
      </c>
      <c r="I416" s="95">
        <f>I417+I418</f>
        <v>40000</v>
      </c>
    </row>
    <row r="417" spans="2:9" ht="31.5">
      <c r="B417" s="121" t="s">
        <v>1553</v>
      </c>
      <c r="C417" s="70" t="s">
        <v>29</v>
      </c>
      <c r="D417" s="71" t="s">
        <v>31</v>
      </c>
      <c r="E417" s="106" t="s">
        <v>369</v>
      </c>
      <c r="F417" s="81">
        <v>800</v>
      </c>
      <c r="G417" s="35">
        <v>40000</v>
      </c>
      <c r="H417" s="35">
        <v>40000</v>
      </c>
      <c r="I417" s="35">
        <v>40000</v>
      </c>
    </row>
    <row r="418" spans="2:9" ht="31.5">
      <c r="B418" s="121" t="s">
        <v>1912</v>
      </c>
      <c r="C418" s="70" t="s">
        <v>29</v>
      </c>
      <c r="D418" s="71" t="s">
        <v>31</v>
      </c>
      <c r="E418" s="106" t="s">
        <v>1911</v>
      </c>
      <c r="F418" s="81">
        <v>800</v>
      </c>
      <c r="G418" s="35">
        <v>300000</v>
      </c>
      <c r="H418" s="35">
        <v>0</v>
      </c>
      <c r="I418" s="35">
        <v>0</v>
      </c>
    </row>
    <row r="419" spans="2:9" ht="15.75">
      <c r="B419" s="121" t="s">
        <v>370</v>
      </c>
      <c r="C419" s="70" t="s">
        <v>29</v>
      </c>
      <c r="D419" s="71" t="s">
        <v>31</v>
      </c>
      <c r="E419" s="106" t="s">
        <v>371</v>
      </c>
      <c r="F419" s="81"/>
      <c r="G419" s="95">
        <f>G420+G423+G426+G430+G435+G439</f>
        <v>600</v>
      </c>
      <c r="H419" s="95">
        <f>H420+H423+H426+H430+H435+H439</f>
        <v>600</v>
      </c>
      <c r="I419" s="95">
        <f>I420+I423+I426+I430+I435+I439</f>
        <v>600</v>
      </c>
    </row>
    <row r="420" spans="2:9" ht="15.75" hidden="1">
      <c r="B420" s="121" t="s">
        <v>372</v>
      </c>
      <c r="C420" s="70" t="s">
        <v>29</v>
      </c>
      <c r="D420" s="71" t="s">
        <v>31</v>
      </c>
      <c r="E420" s="106" t="s">
        <v>373</v>
      </c>
      <c r="F420" s="81"/>
      <c r="G420" s="95">
        <f>G421+G422</f>
        <v>0</v>
      </c>
      <c r="H420" s="95">
        <f>H421+H422</f>
        <v>0</v>
      </c>
      <c r="I420" s="95">
        <f>I421+I422</f>
        <v>0</v>
      </c>
    </row>
    <row r="421" spans="2:9" ht="31.5" hidden="1">
      <c r="B421" s="121" t="s">
        <v>1554</v>
      </c>
      <c r="C421" s="70" t="s">
        <v>29</v>
      </c>
      <c r="D421" s="71" t="s">
        <v>31</v>
      </c>
      <c r="E421" s="106" t="s">
        <v>374</v>
      </c>
      <c r="F421" s="81">
        <v>800</v>
      </c>
      <c r="G421" s="35"/>
      <c r="H421" s="35"/>
      <c r="I421" s="35"/>
    </row>
    <row r="422" spans="2:9" ht="31.5" hidden="1">
      <c r="B422" s="121" t="s">
        <v>1555</v>
      </c>
      <c r="C422" s="70" t="s">
        <v>29</v>
      </c>
      <c r="D422" s="71" t="s">
        <v>31</v>
      </c>
      <c r="E422" s="106" t="s">
        <v>375</v>
      </c>
      <c r="F422" s="81">
        <v>800</v>
      </c>
      <c r="G422" s="35"/>
      <c r="H422" s="35"/>
      <c r="I422" s="35"/>
    </row>
    <row r="423" spans="2:9" ht="15.75" hidden="1">
      <c r="B423" s="121" t="s">
        <v>376</v>
      </c>
      <c r="C423" s="70" t="s">
        <v>29</v>
      </c>
      <c r="D423" s="71" t="s">
        <v>31</v>
      </c>
      <c r="E423" s="106" t="s">
        <v>377</v>
      </c>
      <c r="F423" s="81"/>
      <c r="G423" s="95">
        <f>G424+G425</f>
        <v>0</v>
      </c>
      <c r="H423" s="95">
        <f>H424+H425</f>
        <v>0</v>
      </c>
      <c r="I423" s="95">
        <f>I424+I425</f>
        <v>0</v>
      </c>
    </row>
    <row r="424" spans="2:9" ht="15.75" hidden="1">
      <c r="B424" s="121" t="s">
        <v>1556</v>
      </c>
      <c r="C424" s="70" t="s">
        <v>29</v>
      </c>
      <c r="D424" s="71" t="s">
        <v>31</v>
      </c>
      <c r="E424" s="114" t="s">
        <v>378</v>
      </c>
      <c r="F424" s="2">
        <v>800</v>
      </c>
      <c r="G424" s="35"/>
      <c r="H424" s="35"/>
      <c r="I424" s="35"/>
    </row>
    <row r="425" spans="2:9" ht="31.5" hidden="1">
      <c r="B425" s="121" t="s">
        <v>1557</v>
      </c>
      <c r="C425" s="70" t="s">
        <v>29</v>
      </c>
      <c r="D425" s="71" t="s">
        <v>31</v>
      </c>
      <c r="E425" s="114" t="s">
        <v>379</v>
      </c>
      <c r="F425" s="2">
        <v>800</v>
      </c>
      <c r="G425" s="35"/>
      <c r="H425" s="35"/>
      <c r="I425" s="35"/>
    </row>
    <row r="426" spans="2:9" ht="31.5" hidden="1">
      <c r="B426" s="121" t="s">
        <v>380</v>
      </c>
      <c r="C426" s="70" t="s">
        <v>29</v>
      </c>
      <c r="D426" s="71" t="s">
        <v>31</v>
      </c>
      <c r="E426" s="114" t="s">
        <v>381</v>
      </c>
      <c r="F426" s="2"/>
      <c r="G426" s="95">
        <f>G427+G429+G428</f>
        <v>0</v>
      </c>
      <c r="H426" s="95">
        <f>H427+H429+H428</f>
        <v>0</v>
      </c>
      <c r="I426" s="95">
        <f>I427+I429+I428</f>
        <v>0</v>
      </c>
    </row>
    <row r="427" spans="2:9" ht="47.25" hidden="1">
      <c r="B427" s="121" t="s">
        <v>1558</v>
      </c>
      <c r="C427" s="70" t="s">
        <v>29</v>
      </c>
      <c r="D427" s="71" t="s">
        <v>31</v>
      </c>
      <c r="E427" s="114" t="s">
        <v>382</v>
      </c>
      <c r="F427" s="2">
        <v>800</v>
      </c>
      <c r="G427" s="95"/>
      <c r="H427" s="95"/>
      <c r="I427" s="95"/>
    </row>
    <row r="428" spans="2:9" ht="66.75" customHeight="1" hidden="1">
      <c r="B428" s="125" t="s">
        <v>1766</v>
      </c>
      <c r="C428" s="70" t="s">
        <v>29</v>
      </c>
      <c r="D428" s="71" t="s">
        <v>31</v>
      </c>
      <c r="E428" s="114" t="s">
        <v>382</v>
      </c>
      <c r="F428" s="2">
        <v>800</v>
      </c>
      <c r="G428" s="35"/>
      <c r="H428" s="35"/>
      <c r="I428" s="35"/>
    </row>
    <row r="429" spans="2:9" ht="76.5" customHeight="1" hidden="1">
      <c r="B429" s="125" t="s">
        <v>1767</v>
      </c>
      <c r="C429" s="70" t="s">
        <v>29</v>
      </c>
      <c r="D429" s="71" t="s">
        <v>31</v>
      </c>
      <c r="E429" s="114" t="s">
        <v>383</v>
      </c>
      <c r="F429" s="2">
        <v>800</v>
      </c>
      <c r="G429" s="35"/>
      <c r="H429" s="35"/>
      <c r="I429" s="35"/>
    </row>
    <row r="430" spans="2:9" ht="47.25" hidden="1">
      <c r="B430" s="121" t="s">
        <v>384</v>
      </c>
      <c r="C430" s="70" t="s">
        <v>29</v>
      </c>
      <c r="D430" s="71" t="s">
        <v>31</v>
      </c>
      <c r="E430" s="114" t="s">
        <v>385</v>
      </c>
      <c r="F430" s="2"/>
      <c r="G430" s="95">
        <f>G432+G434+G431+G433</f>
        <v>0</v>
      </c>
      <c r="H430" s="95">
        <f>H432+H434+H431+H433</f>
        <v>0</v>
      </c>
      <c r="I430" s="95">
        <f>I432+I434+I431+I433</f>
        <v>0</v>
      </c>
    </row>
    <row r="431" spans="2:9" ht="63" hidden="1">
      <c r="B431" s="121" t="s">
        <v>1559</v>
      </c>
      <c r="C431" s="70" t="s">
        <v>29</v>
      </c>
      <c r="D431" s="71" t="s">
        <v>31</v>
      </c>
      <c r="E431" s="106" t="s">
        <v>386</v>
      </c>
      <c r="F431" s="81">
        <v>800</v>
      </c>
      <c r="G431" s="95"/>
      <c r="H431" s="95"/>
      <c r="I431" s="95"/>
    </row>
    <row r="432" spans="2:9" ht="63" hidden="1">
      <c r="B432" s="121" t="s">
        <v>1560</v>
      </c>
      <c r="C432" s="70" t="s">
        <v>29</v>
      </c>
      <c r="D432" s="71" t="s">
        <v>31</v>
      </c>
      <c r="E432" s="106" t="s">
        <v>387</v>
      </c>
      <c r="F432" s="81">
        <v>800</v>
      </c>
      <c r="G432" s="95"/>
      <c r="H432" s="95"/>
      <c r="I432" s="95"/>
    </row>
    <row r="433" spans="2:9" ht="63" hidden="1">
      <c r="B433" s="121" t="s">
        <v>1561</v>
      </c>
      <c r="C433" s="70" t="s">
        <v>29</v>
      </c>
      <c r="D433" s="71" t="s">
        <v>31</v>
      </c>
      <c r="E433" s="106" t="s">
        <v>388</v>
      </c>
      <c r="F433" s="81">
        <v>800</v>
      </c>
      <c r="G433" s="35"/>
      <c r="H433" s="35"/>
      <c r="I433" s="35"/>
    </row>
    <row r="434" spans="2:9" ht="78.75" hidden="1">
      <c r="B434" s="121" t="s">
        <v>1562</v>
      </c>
      <c r="C434" s="70" t="s">
        <v>29</v>
      </c>
      <c r="D434" s="71" t="s">
        <v>31</v>
      </c>
      <c r="E434" s="106" t="s">
        <v>389</v>
      </c>
      <c r="F434" s="81">
        <v>800</v>
      </c>
      <c r="G434" s="35"/>
      <c r="H434" s="35"/>
      <c r="I434" s="35"/>
    </row>
    <row r="435" spans="2:9" ht="15.75">
      <c r="B435" s="121" t="s">
        <v>390</v>
      </c>
      <c r="C435" s="70" t="s">
        <v>29</v>
      </c>
      <c r="D435" s="71" t="s">
        <v>31</v>
      </c>
      <c r="E435" s="106" t="s">
        <v>391</v>
      </c>
      <c r="F435" s="81"/>
      <c r="G435" s="95">
        <f>G436+G437+G438</f>
        <v>600</v>
      </c>
      <c r="H435" s="95">
        <f>H436+H437+H438</f>
        <v>600</v>
      </c>
      <c r="I435" s="95">
        <f>I436+I437+I438</f>
        <v>600</v>
      </c>
    </row>
    <row r="436" spans="2:9" ht="31.5">
      <c r="B436" s="121" t="s">
        <v>1563</v>
      </c>
      <c r="C436" s="70" t="s">
        <v>29</v>
      </c>
      <c r="D436" s="71" t="s">
        <v>31</v>
      </c>
      <c r="E436" s="106" t="s">
        <v>392</v>
      </c>
      <c r="F436" s="81">
        <v>800</v>
      </c>
      <c r="G436" s="35">
        <v>600</v>
      </c>
      <c r="H436" s="35">
        <v>600</v>
      </c>
      <c r="I436" s="35">
        <v>600</v>
      </c>
    </row>
    <row r="437" spans="2:9" ht="31.5" hidden="1">
      <c r="B437" s="121" t="s">
        <v>1564</v>
      </c>
      <c r="C437" s="70" t="s">
        <v>29</v>
      </c>
      <c r="D437" s="71" t="s">
        <v>31</v>
      </c>
      <c r="E437" s="106" t="s">
        <v>393</v>
      </c>
      <c r="F437" s="81">
        <v>800</v>
      </c>
      <c r="G437" s="35"/>
      <c r="H437" s="35"/>
      <c r="I437" s="35"/>
    </row>
    <row r="438" spans="2:9" ht="47.25" hidden="1">
      <c r="B438" s="121" t="s">
        <v>1565</v>
      </c>
      <c r="C438" s="70" t="s">
        <v>29</v>
      </c>
      <c r="D438" s="71" t="s">
        <v>31</v>
      </c>
      <c r="E438" s="106" t="s">
        <v>394</v>
      </c>
      <c r="F438" s="81">
        <v>800</v>
      </c>
      <c r="G438" s="35"/>
      <c r="H438" s="35"/>
      <c r="I438" s="35"/>
    </row>
    <row r="439" spans="2:9" ht="15.75" hidden="1">
      <c r="B439" s="121" t="s">
        <v>395</v>
      </c>
      <c r="C439" s="70" t="s">
        <v>29</v>
      </c>
      <c r="D439" s="71" t="s">
        <v>31</v>
      </c>
      <c r="E439" s="106" t="s">
        <v>396</v>
      </c>
      <c r="F439" s="81"/>
      <c r="G439" s="95">
        <f>G440+G441</f>
        <v>0</v>
      </c>
      <c r="H439" s="95">
        <f>H440+H441</f>
        <v>0</v>
      </c>
      <c r="I439" s="95">
        <f>I440+I441</f>
        <v>0</v>
      </c>
    </row>
    <row r="440" spans="2:9" ht="31.5" hidden="1">
      <c r="B440" s="121" t="s">
        <v>1566</v>
      </c>
      <c r="C440" s="70" t="s">
        <v>29</v>
      </c>
      <c r="D440" s="71" t="s">
        <v>31</v>
      </c>
      <c r="E440" s="106" t="s">
        <v>397</v>
      </c>
      <c r="F440" s="81">
        <v>800</v>
      </c>
      <c r="G440" s="95"/>
      <c r="H440" s="95"/>
      <c r="I440" s="95"/>
    </row>
    <row r="441" spans="2:9" ht="47.25" hidden="1">
      <c r="B441" s="121" t="s">
        <v>1567</v>
      </c>
      <c r="C441" s="70" t="s">
        <v>29</v>
      </c>
      <c r="D441" s="71" t="s">
        <v>31</v>
      </c>
      <c r="E441" s="106" t="s">
        <v>398</v>
      </c>
      <c r="F441" s="81">
        <v>800</v>
      </c>
      <c r="G441" s="35"/>
      <c r="H441" s="35"/>
      <c r="I441" s="35"/>
    </row>
    <row r="442" spans="2:9" ht="25.5" customHeight="1">
      <c r="B442" s="328" t="s">
        <v>1975</v>
      </c>
      <c r="C442" s="70" t="s">
        <v>29</v>
      </c>
      <c r="D442" s="71" t="s">
        <v>31</v>
      </c>
      <c r="E442" s="106" t="s">
        <v>1965</v>
      </c>
      <c r="F442" s="81"/>
      <c r="G442" s="95">
        <f>G443+G448</f>
        <v>2052646</v>
      </c>
      <c r="H442" s="95">
        <f>H443+H448</f>
        <v>2004866</v>
      </c>
      <c r="I442" s="95">
        <f>I443+I448</f>
        <v>1970844</v>
      </c>
    </row>
    <row r="443" spans="2:9" ht="31.5">
      <c r="B443" s="328" t="s">
        <v>1971</v>
      </c>
      <c r="C443" s="70" t="s">
        <v>29</v>
      </c>
      <c r="D443" s="71" t="s">
        <v>31</v>
      </c>
      <c r="E443" s="106" t="s">
        <v>1966</v>
      </c>
      <c r="F443" s="81"/>
      <c r="G443" s="95">
        <f>G444+G447+G445+G446</f>
        <v>953422</v>
      </c>
      <c r="H443" s="95">
        <f>H444+H447+H445+H446</f>
        <v>927433</v>
      </c>
      <c r="I443" s="95">
        <f>I444+I447+I445+I446</f>
        <v>912352</v>
      </c>
    </row>
    <row r="444" spans="2:9" ht="47.25">
      <c r="B444" s="327" t="s">
        <v>1516</v>
      </c>
      <c r="C444" s="70" t="s">
        <v>29</v>
      </c>
      <c r="D444" s="71" t="s">
        <v>31</v>
      </c>
      <c r="E444" s="106" t="s">
        <v>1967</v>
      </c>
      <c r="F444" s="81">
        <v>800</v>
      </c>
      <c r="G444" s="95">
        <v>417940</v>
      </c>
      <c r="H444" s="95">
        <v>403825</v>
      </c>
      <c r="I444" s="95">
        <v>393722</v>
      </c>
    </row>
    <row r="445" spans="2:9" ht="31.5">
      <c r="B445" s="327" t="s">
        <v>1972</v>
      </c>
      <c r="C445" s="70" t="s">
        <v>29</v>
      </c>
      <c r="D445" s="71" t="s">
        <v>31</v>
      </c>
      <c r="E445" s="106" t="s">
        <v>1968</v>
      </c>
      <c r="F445" s="81">
        <v>800</v>
      </c>
      <c r="G445" s="35">
        <v>297504</v>
      </c>
      <c r="H445" s="35">
        <v>285630</v>
      </c>
      <c r="I445" s="35">
        <v>280652</v>
      </c>
    </row>
    <row r="446" spans="2:9" ht="50.25" customHeight="1">
      <c r="B446" s="327" t="s">
        <v>1973</v>
      </c>
      <c r="C446" s="70" t="s">
        <v>29</v>
      </c>
      <c r="D446" s="71" t="s">
        <v>31</v>
      </c>
      <c r="E446" s="106" t="s">
        <v>1970</v>
      </c>
      <c r="F446" s="81">
        <v>800</v>
      </c>
      <c r="G446" s="35">
        <v>151224</v>
      </c>
      <c r="H446" s="35">
        <v>151224</v>
      </c>
      <c r="I446" s="35">
        <v>151224</v>
      </c>
    </row>
    <row r="447" spans="2:9" ht="54" customHeight="1">
      <c r="B447" s="327" t="s">
        <v>1974</v>
      </c>
      <c r="C447" s="70" t="s">
        <v>29</v>
      </c>
      <c r="D447" s="71" t="s">
        <v>31</v>
      </c>
      <c r="E447" s="106" t="s">
        <v>1969</v>
      </c>
      <c r="F447" s="81">
        <v>800</v>
      </c>
      <c r="G447" s="35">
        <v>86754</v>
      </c>
      <c r="H447" s="35">
        <v>86754</v>
      </c>
      <c r="I447" s="35">
        <v>86754</v>
      </c>
    </row>
    <row r="448" spans="2:9" ht="36" customHeight="1">
      <c r="B448" s="323" t="s">
        <v>1977</v>
      </c>
      <c r="C448" s="70" t="s">
        <v>29</v>
      </c>
      <c r="D448" s="71" t="s">
        <v>31</v>
      </c>
      <c r="E448" s="106" t="s">
        <v>1976</v>
      </c>
      <c r="F448" s="81"/>
      <c r="G448" s="95">
        <f>G449+G451+G450</f>
        <v>1099224</v>
      </c>
      <c r="H448" s="95">
        <f>H449+H451+H450</f>
        <v>1077433</v>
      </c>
      <c r="I448" s="95">
        <f>I449+I451+I450</f>
        <v>1058492</v>
      </c>
    </row>
    <row r="449" spans="2:9" ht="53.25" customHeight="1">
      <c r="B449" s="323" t="s">
        <v>1978</v>
      </c>
      <c r="C449" s="70" t="s">
        <v>29</v>
      </c>
      <c r="D449" s="71" t="s">
        <v>31</v>
      </c>
      <c r="E449" s="106" t="s">
        <v>2007</v>
      </c>
      <c r="F449" s="81">
        <v>800</v>
      </c>
      <c r="G449" s="95">
        <v>797152</v>
      </c>
      <c r="H449" s="95">
        <v>775361</v>
      </c>
      <c r="I449" s="95">
        <v>756420</v>
      </c>
    </row>
    <row r="450" spans="2:9" ht="53.25" customHeight="1">
      <c r="B450" s="323" t="s">
        <v>2089</v>
      </c>
      <c r="C450" s="70" t="s">
        <v>29</v>
      </c>
      <c r="D450" s="71" t="s">
        <v>31</v>
      </c>
      <c r="E450" s="106" t="s">
        <v>2008</v>
      </c>
      <c r="F450" s="81">
        <v>500</v>
      </c>
      <c r="G450" s="95">
        <v>9580</v>
      </c>
      <c r="H450" s="95">
        <v>292492</v>
      </c>
      <c r="I450" s="95">
        <v>292492</v>
      </c>
    </row>
    <row r="451" spans="2:9" ht="49.5" customHeight="1">
      <c r="B451" s="323" t="s">
        <v>1979</v>
      </c>
      <c r="C451" s="70" t="s">
        <v>29</v>
      </c>
      <c r="D451" s="71" t="s">
        <v>31</v>
      </c>
      <c r="E451" s="106" t="s">
        <v>2008</v>
      </c>
      <c r="F451" s="81">
        <v>800</v>
      </c>
      <c r="G451" s="35">
        <v>292492</v>
      </c>
      <c r="H451" s="35">
        <v>9580</v>
      </c>
      <c r="I451" s="35">
        <v>9580</v>
      </c>
    </row>
    <row r="452" spans="2:9" ht="31.5">
      <c r="B452" s="329" t="s">
        <v>1980</v>
      </c>
      <c r="C452" s="70" t="s">
        <v>29</v>
      </c>
      <c r="D452" s="71" t="s">
        <v>31</v>
      </c>
      <c r="E452" s="106" t="s">
        <v>1981</v>
      </c>
      <c r="F452" s="81"/>
      <c r="G452" s="35">
        <f>G453+G455</f>
        <v>464339</v>
      </c>
      <c r="H452" s="35">
        <f>H453+H455</f>
        <v>464339</v>
      </c>
      <c r="I452" s="35">
        <f>I453+I455</f>
        <v>464339</v>
      </c>
    </row>
    <row r="453" spans="2:9" ht="31.5">
      <c r="B453" s="328" t="s">
        <v>1982</v>
      </c>
      <c r="C453" s="70" t="s">
        <v>29</v>
      </c>
      <c r="D453" s="71" t="s">
        <v>31</v>
      </c>
      <c r="E453" s="106" t="s">
        <v>1983</v>
      </c>
      <c r="F453" s="81"/>
      <c r="G453" s="35">
        <f>G454</f>
        <v>340544</v>
      </c>
      <c r="H453" s="35">
        <f>H454</f>
        <v>340544</v>
      </c>
      <c r="I453" s="35">
        <f>I454</f>
        <v>340544</v>
      </c>
    </row>
    <row r="454" spans="2:9" ht="49.5" customHeight="1">
      <c r="B454" s="328" t="s">
        <v>1984</v>
      </c>
      <c r="C454" s="70" t="s">
        <v>29</v>
      </c>
      <c r="D454" s="71" t="s">
        <v>31</v>
      </c>
      <c r="E454" s="106" t="s">
        <v>1985</v>
      </c>
      <c r="F454" s="81">
        <v>800</v>
      </c>
      <c r="G454" s="35">
        <v>340544</v>
      </c>
      <c r="H454" s="35">
        <v>340544</v>
      </c>
      <c r="I454" s="35">
        <v>340544</v>
      </c>
    </row>
    <row r="455" spans="2:9" ht="31.5">
      <c r="B455" s="328" t="s">
        <v>1986</v>
      </c>
      <c r="C455" s="70" t="s">
        <v>29</v>
      </c>
      <c r="D455" s="71" t="s">
        <v>31</v>
      </c>
      <c r="E455" s="106" t="s">
        <v>1987</v>
      </c>
      <c r="F455" s="81"/>
      <c r="G455" s="35">
        <f>G456</f>
        <v>123795</v>
      </c>
      <c r="H455" s="35">
        <f>H456</f>
        <v>123795</v>
      </c>
      <c r="I455" s="35">
        <f>I456</f>
        <v>123795</v>
      </c>
    </row>
    <row r="456" spans="2:9" ht="63">
      <c r="B456" s="328" t="s">
        <v>1988</v>
      </c>
      <c r="C456" s="70" t="s">
        <v>29</v>
      </c>
      <c r="D456" s="71" t="s">
        <v>31</v>
      </c>
      <c r="E456" s="106" t="s">
        <v>1989</v>
      </c>
      <c r="F456" s="81">
        <v>800</v>
      </c>
      <c r="G456" s="35">
        <v>123795</v>
      </c>
      <c r="H456" s="35">
        <v>123795</v>
      </c>
      <c r="I456" s="35">
        <v>123795</v>
      </c>
    </row>
    <row r="457" spans="2:9" ht="31.5">
      <c r="B457" s="121" t="s">
        <v>172</v>
      </c>
      <c r="C457" s="70" t="s">
        <v>29</v>
      </c>
      <c r="D457" s="71" t="s">
        <v>31</v>
      </c>
      <c r="E457" s="110">
        <v>12</v>
      </c>
      <c r="F457" s="81"/>
      <c r="G457" s="95">
        <f>G458</f>
        <v>123</v>
      </c>
      <c r="H457" s="95">
        <f>H458</f>
        <v>123</v>
      </c>
      <c r="I457" s="95">
        <f>I458</f>
        <v>123</v>
      </c>
    </row>
    <row r="458" spans="2:9" ht="15.75">
      <c r="B458" s="121" t="s">
        <v>399</v>
      </c>
      <c r="C458" s="70" t="s">
        <v>29</v>
      </c>
      <c r="D458" s="71" t="s">
        <v>31</v>
      </c>
      <c r="E458" s="110" t="s">
        <v>400</v>
      </c>
      <c r="F458" s="81"/>
      <c r="G458" s="95">
        <f>G459+G461</f>
        <v>123</v>
      </c>
      <c r="H458" s="95">
        <f>H459+H461</f>
        <v>123</v>
      </c>
      <c r="I458" s="95">
        <f>I459+I461</f>
        <v>123</v>
      </c>
    </row>
    <row r="459" spans="2:9" ht="31.5">
      <c r="B459" s="121" t="s">
        <v>401</v>
      </c>
      <c r="C459" s="70" t="s">
        <v>29</v>
      </c>
      <c r="D459" s="71" t="s">
        <v>31</v>
      </c>
      <c r="E459" s="110" t="s">
        <v>402</v>
      </c>
      <c r="F459" s="81"/>
      <c r="G459" s="95">
        <f>G460</f>
        <v>27</v>
      </c>
      <c r="H459" s="95">
        <f>H460</f>
        <v>27</v>
      </c>
      <c r="I459" s="95">
        <f>I460</f>
        <v>27</v>
      </c>
    </row>
    <row r="460" spans="2:9" ht="94.5">
      <c r="B460" s="121" t="s">
        <v>1608</v>
      </c>
      <c r="C460" s="70" t="s">
        <v>29</v>
      </c>
      <c r="D460" s="71" t="s">
        <v>31</v>
      </c>
      <c r="E460" s="110" t="s">
        <v>403</v>
      </c>
      <c r="F460" s="81">
        <v>200</v>
      </c>
      <c r="G460" s="35">
        <v>27</v>
      </c>
      <c r="H460" s="35">
        <v>27</v>
      </c>
      <c r="I460" s="35">
        <v>27</v>
      </c>
    </row>
    <row r="461" spans="2:9" ht="31.5">
      <c r="B461" s="121" t="s">
        <v>404</v>
      </c>
      <c r="C461" s="70" t="s">
        <v>29</v>
      </c>
      <c r="D461" s="71" t="s">
        <v>31</v>
      </c>
      <c r="E461" s="110" t="s">
        <v>405</v>
      </c>
      <c r="F461" s="81"/>
      <c r="G461" s="95">
        <f>G462</f>
        <v>96</v>
      </c>
      <c r="H461" s="95">
        <f>H462</f>
        <v>96</v>
      </c>
      <c r="I461" s="95">
        <f>I462</f>
        <v>96</v>
      </c>
    </row>
    <row r="462" spans="2:9" ht="31.5">
      <c r="B462" s="323" t="s">
        <v>759</v>
      </c>
      <c r="C462" s="70" t="s">
        <v>29</v>
      </c>
      <c r="D462" s="71" t="s">
        <v>31</v>
      </c>
      <c r="E462" s="110" t="s">
        <v>406</v>
      </c>
      <c r="F462" s="81">
        <v>200</v>
      </c>
      <c r="G462" s="35">
        <v>96</v>
      </c>
      <c r="H462" s="324">
        <v>96</v>
      </c>
      <c r="I462" s="324">
        <v>96</v>
      </c>
    </row>
    <row r="463" spans="2:9" ht="15.75">
      <c r="B463" s="125" t="s">
        <v>166</v>
      </c>
      <c r="C463" s="71" t="s">
        <v>29</v>
      </c>
      <c r="D463" s="71" t="s">
        <v>31</v>
      </c>
      <c r="E463" s="325">
        <v>99</v>
      </c>
      <c r="F463" s="13"/>
      <c r="G463" s="35">
        <f aca="true" t="shared" si="19" ref="G463:I464">G464</f>
        <v>100000</v>
      </c>
      <c r="H463" s="324">
        <f t="shared" si="19"/>
        <v>100000</v>
      </c>
      <c r="I463" s="324">
        <f t="shared" si="19"/>
        <v>100000</v>
      </c>
    </row>
    <row r="464" spans="2:9" ht="15.75">
      <c r="B464" s="125" t="s">
        <v>167</v>
      </c>
      <c r="C464" s="71" t="s">
        <v>29</v>
      </c>
      <c r="D464" s="71" t="s">
        <v>31</v>
      </c>
      <c r="E464" s="325" t="s">
        <v>165</v>
      </c>
      <c r="F464" s="13"/>
      <c r="G464" s="35">
        <f t="shared" si="19"/>
        <v>100000</v>
      </c>
      <c r="H464" s="324">
        <f t="shared" si="19"/>
        <v>100000</v>
      </c>
      <c r="I464" s="324">
        <f t="shared" si="19"/>
        <v>100000</v>
      </c>
    </row>
    <row r="465" spans="2:9" ht="32.25" thickBot="1">
      <c r="B465" s="121" t="s">
        <v>2080</v>
      </c>
      <c r="C465" s="71" t="s">
        <v>29</v>
      </c>
      <c r="D465" s="71" t="s">
        <v>31</v>
      </c>
      <c r="E465" s="325" t="s">
        <v>2079</v>
      </c>
      <c r="F465" s="13" t="s">
        <v>52</v>
      </c>
      <c r="G465" s="38">
        <v>100000</v>
      </c>
      <c r="H465" s="326">
        <v>100000</v>
      </c>
      <c r="I465" s="326">
        <v>100000</v>
      </c>
    </row>
    <row r="466" spans="2:9" ht="16.5" thickBot="1">
      <c r="B466" s="172" t="s">
        <v>27</v>
      </c>
      <c r="C466" s="8" t="s">
        <v>56</v>
      </c>
      <c r="D466" s="9" t="s">
        <v>97</v>
      </c>
      <c r="E466" s="9"/>
      <c r="F466" s="11"/>
      <c r="G466" s="33">
        <f>G467+G477</f>
        <v>7034</v>
      </c>
      <c r="H466" s="33">
        <f>H467+H477</f>
        <v>7034</v>
      </c>
      <c r="I466" s="33">
        <f>I467+I477</f>
        <v>7034</v>
      </c>
    </row>
    <row r="467" spans="2:9" ht="31.5">
      <c r="B467" s="125" t="s">
        <v>524</v>
      </c>
      <c r="C467" s="72" t="s">
        <v>29</v>
      </c>
      <c r="D467" s="13" t="s">
        <v>111</v>
      </c>
      <c r="E467" s="114">
        <v>12</v>
      </c>
      <c r="F467" s="2"/>
      <c r="G467" s="178">
        <f>G468</f>
        <v>7034</v>
      </c>
      <c r="H467" s="178">
        <f>H468</f>
        <v>7034</v>
      </c>
      <c r="I467" s="178">
        <f>I468</f>
        <v>7034</v>
      </c>
    </row>
    <row r="468" spans="2:9" ht="15.75">
      <c r="B468" s="125" t="s">
        <v>525</v>
      </c>
      <c r="C468" s="72" t="s">
        <v>29</v>
      </c>
      <c r="D468" s="13" t="s">
        <v>111</v>
      </c>
      <c r="E468" s="114" t="s">
        <v>527</v>
      </c>
      <c r="F468" s="2"/>
      <c r="G468" s="35">
        <f>G469+G471</f>
        <v>7034</v>
      </c>
      <c r="H468" s="35">
        <f>H469+H471</f>
        <v>7034</v>
      </c>
      <c r="I468" s="35">
        <f>I469+I471</f>
        <v>7034</v>
      </c>
    </row>
    <row r="469" spans="2:9" ht="47.25">
      <c r="B469" s="125" t="s">
        <v>526</v>
      </c>
      <c r="C469" s="72" t="s">
        <v>29</v>
      </c>
      <c r="D469" s="13" t="s">
        <v>111</v>
      </c>
      <c r="E469" s="114" t="s">
        <v>528</v>
      </c>
      <c r="F469" s="2"/>
      <c r="G469" s="35">
        <f>G470</f>
        <v>7034</v>
      </c>
      <c r="H469" s="35">
        <f>H470</f>
        <v>7034</v>
      </c>
      <c r="I469" s="35">
        <f>I470</f>
        <v>7034</v>
      </c>
    </row>
    <row r="470" spans="2:9" ht="48" thickBot="1">
      <c r="B470" s="125" t="s">
        <v>1470</v>
      </c>
      <c r="C470" s="72" t="s">
        <v>29</v>
      </c>
      <c r="D470" s="13" t="s">
        <v>111</v>
      </c>
      <c r="E470" s="114" t="s">
        <v>529</v>
      </c>
      <c r="F470" s="2">
        <v>200</v>
      </c>
      <c r="G470" s="35">
        <v>7034</v>
      </c>
      <c r="H470" s="35">
        <v>7034</v>
      </c>
      <c r="I470" s="35">
        <v>7034</v>
      </c>
    </row>
    <row r="471" spans="2:9" ht="63" hidden="1">
      <c r="B471" s="125" t="s">
        <v>1425</v>
      </c>
      <c r="C471" s="72" t="s">
        <v>29</v>
      </c>
      <c r="D471" s="13" t="s">
        <v>111</v>
      </c>
      <c r="E471" s="114" t="s">
        <v>530</v>
      </c>
      <c r="F471" s="2"/>
      <c r="G471" s="35">
        <f>G474+G472+G473</f>
        <v>0</v>
      </c>
      <c r="H471" s="35">
        <f>H474+H472+H473</f>
        <v>0</v>
      </c>
      <c r="I471" s="35">
        <f>I474+I472+I473</f>
        <v>0</v>
      </c>
    </row>
    <row r="472" spans="2:9" ht="63" hidden="1">
      <c r="B472" s="125" t="s">
        <v>1471</v>
      </c>
      <c r="C472" s="13" t="s">
        <v>29</v>
      </c>
      <c r="D472" s="13" t="s">
        <v>111</v>
      </c>
      <c r="E472" s="110" t="s">
        <v>1752</v>
      </c>
      <c r="F472" s="2">
        <v>200</v>
      </c>
      <c r="G472" s="35"/>
      <c r="H472" s="35"/>
      <c r="I472" s="35"/>
    </row>
    <row r="473" spans="2:9" ht="49.5" customHeight="1" hidden="1">
      <c r="B473" s="125" t="s">
        <v>1757</v>
      </c>
      <c r="C473" s="13" t="s">
        <v>29</v>
      </c>
      <c r="D473" s="13" t="s">
        <v>111</v>
      </c>
      <c r="E473" s="110" t="s">
        <v>1752</v>
      </c>
      <c r="F473" s="2">
        <v>500</v>
      </c>
      <c r="G473" s="35"/>
      <c r="H473" s="35"/>
      <c r="I473" s="35"/>
    </row>
    <row r="474" spans="2:9" ht="78.75" hidden="1">
      <c r="B474" s="125" t="s">
        <v>1753</v>
      </c>
      <c r="C474" s="72" t="s">
        <v>29</v>
      </c>
      <c r="D474" s="13" t="s">
        <v>111</v>
      </c>
      <c r="E474" s="114" t="s">
        <v>531</v>
      </c>
      <c r="F474" s="2">
        <v>200</v>
      </c>
      <c r="G474" s="35"/>
      <c r="H474" s="35"/>
      <c r="I474" s="35"/>
    </row>
    <row r="475" spans="2:9" ht="95.25" customHeight="1" hidden="1">
      <c r="B475" s="125"/>
      <c r="C475" s="72"/>
      <c r="D475" s="13"/>
      <c r="E475" s="2"/>
      <c r="F475" s="2"/>
      <c r="G475" s="178"/>
      <c r="H475" s="178"/>
      <c r="I475" s="178"/>
    </row>
    <row r="476" spans="2:9" ht="32.25" customHeight="1" hidden="1" thickBot="1">
      <c r="B476" s="125"/>
      <c r="C476" s="72"/>
      <c r="D476" s="13"/>
      <c r="E476" s="2"/>
      <c r="F476" s="2"/>
      <c r="G476" s="35"/>
      <c r="H476" s="35"/>
      <c r="I476" s="35"/>
    </row>
    <row r="477" spans="2:9" ht="32.25" customHeight="1" hidden="1">
      <c r="B477" s="125" t="s">
        <v>166</v>
      </c>
      <c r="C477" s="72" t="s">
        <v>29</v>
      </c>
      <c r="D477" s="13" t="s">
        <v>111</v>
      </c>
      <c r="E477" s="325">
        <v>99</v>
      </c>
      <c r="F477" s="13"/>
      <c r="G477" s="35">
        <f aca="true" t="shared" si="20" ref="G477:I478">G478</f>
        <v>0</v>
      </c>
      <c r="H477" s="35">
        <f t="shared" si="20"/>
        <v>0</v>
      </c>
      <c r="I477" s="35">
        <f t="shared" si="20"/>
        <v>0</v>
      </c>
    </row>
    <row r="478" spans="2:9" ht="32.25" customHeight="1" hidden="1">
      <c r="B478" s="125" t="s">
        <v>167</v>
      </c>
      <c r="C478" s="72" t="s">
        <v>29</v>
      </c>
      <c r="D478" s="13" t="s">
        <v>111</v>
      </c>
      <c r="E478" s="325" t="s">
        <v>165</v>
      </c>
      <c r="F478" s="13"/>
      <c r="G478" s="35">
        <f t="shared" si="20"/>
        <v>0</v>
      </c>
      <c r="H478" s="35">
        <f t="shared" si="20"/>
        <v>0</v>
      </c>
      <c r="I478" s="35">
        <f t="shared" si="20"/>
        <v>0</v>
      </c>
    </row>
    <row r="479" spans="2:9" ht="32.25" customHeight="1" hidden="1" thickBot="1">
      <c r="B479" s="125" t="s">
        <v>1954</v>
      </c>
      <c r="C479" s="72" t="s">
        <v>29</v>
      </c>
      <c r="D479" s="13" t="s">
        <v>111</v>
      </c>
      <c r="E479" s="325" t="s">
        <v>1953</v>
      </c>
      <c r="F479" s="13" t="s">
        <v>52</v>
      </c>
      <c r="G479" s="35"/>
      <c r="H479" s="35"/>
      <c r="I479" s="35"/>
    </row>
    <row r="480" spans="2:9" ht="16.5" thickBot="1">
      <c r="B480" s="172" t="s">
        <v>42</v>
      </c>
      <c r="C480" s="8" t="s">
        <v>56</v>
      </c>
      <c r="D480" s="9" t="s">
        <v>98</v>
      </c>
      <c r="E480" s="9"/>
      <c r="F480" s="11"/>
      <c r="G480" s="33">
        <f aca="true" t="shared" si="21" ref="G480:I481">G481</f>
        <v>221671</v>
      </c>
      <c r="H480" s="33">
        <f t="shared" si="21"/>
        <v>222741</v>
      </c>
      <c r="I480" s="33">
        <f t="shared" si="21"/>
        <v>228138</v>
      </c>
    </row>
    <row r="481" spans="2:9" ht="60.75" customHeight="1">
      <c r="B481" s="232" t="s">
        <v>172</v>
      </c>
      <c r="C481" s="72" t="s">
        <v>29</v>
      </c>
      <c r="D481" s="13" t="s">
        <v>104</v>
      </c>
      <c r="E481" s="114">
        <v>12</v>
      </c>
      <c r="F481" s="2"/>
      <c r="G481" s="179">
        <f t="shared" si="21"/>
        <v>221671</v>
      </c>
      <c r="H481" s="179">
        <f t="shared" si="21"/>
        <v>222741</v>
      </c>
      <c r="I481" s="179">
        <f t="shared" si="21"/>
        <v>228138</v>
      </c>
    </row>
    <row r="482" spans="2:9" ht="15.75">
      <c r="B482" s="121" t="s">
        <v>532</v>
      </c>
      <c r="C482" s="72" t="s">
        <v>29</v>
      </c>
      <c r="D482" s="13" t="s">
        <v>104</v>
      </c>
      <c r="E482" s="180" t="s">
        <v>537</v>
      </c>
      <c r="F482" s="2"/>
      <c r="G482" s="35">
        <f>G483+G487+G492+G496+G499</f>
        <v>221671</v>
      </c>
      <c r="H482" s="35">
        <f>H483+H487+H492+H496+H499</f>
        <v>222741</v>
      </c>
      <c r="I482" s="35">
        <f>I483+I487+I492+I496+I499</f>
        <v>228138</v>
      </c>
    </row>
    <row r="483" spans="2:9" ht="31.5">
      <c r="B483" s="125" t="s">
        <v>1669</v>
      </c>
      <c r="C483" s="72" t="s">
        <v>29</v>
      </c>
      <c r="D483" s="13" t="s">
        <v>104</v>
      </c>
      <c r="E483" s="180" t="s">
        <v>538</v>
      </c>
      <c r="F483" s="2"/>
      <c r="G483" s="35">
        <f>G484+G485+G486</f>
        <v>11134</v>
      </c>
      <c r="H483" s="35">
        <f>H484+H485+H486</f>
        <v>11134</v>
      </c>
      <c r="I483" s="35">
        <f>I484+I485+I486</f>
        <v>11134</v>
      </c>
    </row>
    <row r="484" spans="2:9" ht="78.75">
      <c r="B484" s="121" t="s">
        <v>1426</v>
      </c>
      <c r="C484" s="72" t="s">
        <v>29</v>
      </c>
      <c r="D484" s="13" t="s">
        <v>104</v>
      </c>
      <c r="E484" s="180" t="s">
        <v>1612</v>
      </c>
      <c r="F484" s="2">
        <v>100</v>
      </c>
      <c r="G484" s="35">
        <v>9916</v>
      </c>
      <c r="H484" s="35">
        <v>9916</v>
      </c>
      <c r="I484" s="35">
        <v>9916</v>
      </c>
    </row>
    <row r="485" spans="2:9" ht="47.25">
      <c r="B485" s="245" t="s">
        <v>1472</v>
      </c>
      <c r="C485" s="72" t="s">
        <v>29</v>
      </c>
      <c r="D485" s="13" t="s">
        <v>104</v>
      </c>
      <c r="E485" s="180" t="s">
        <v>1612</v>
      </c>
      <c r="F485" s="2">
        <v>200</v>
      </c>
      <c r="G485" s="35">
        <v>948</v>
      </c>
      <c r="H485" s="35">
        <v>948</v>
      </c>
      <c r="I485" s="35">
        <v>948</v>
      </c>
    </row>
    <row r="486" spans="2:9" ht="31.5">
      <c r="B486" s="146" t="s">
        <v>533</v>
      </c>
      <c r="C486" s="72" t="s">
        <v>29</v>
      </c>
      <c r="D486" s="13" t="s">
        <v>104</v>
      </c>
      <c r="E486" s="180" t="s">
        <v>1612</v>
      </c>
      <c r="F486" s="2">
        <v>800</v>
      </c>
      <c r="G486" s="35">
        <v>270</v>
      </c>
      <c r="H486" s="35">
        <v>270</v>
      </c>
      <c r="I486" s="35">
        <v>270</v>
      </c>
    </row>
    <row r="487" spans="2:9" ht="30" customHeight="1">
      <c r="B487" s="125" t="s">
        <v>454</v>
      </c>
      <c r="C487" s="72" t="s">
        <v>29</v>
      </c>
      <c r="D487" s="13" t="s">
        <v>104</v>
      </c>
      <c r="E487" s="180" t="s">
        <v>539</v>
      </c>
      <c r="F487" s="2"/>
      <c r="G487" s="35">
        <f>G488+G489+G490+G491</f>
        <v>129643</v>
      </c>
      <c r="H487" s="35">
        <f>H488+H489+H490+H491</f>
        <v>129643</v>
      </c>
      <c r="I487" s="35">
        <f>I488+I489+I490+I491</f>
        <v>133686</v>
      </c>
    </row>
    <row r="488" spans="2:9" ht="78.75">
      <c r="B488" s="121" t="s">
        <v>163</v>
      </c>
      <c r="C488" s="72" t="s">
        <v>29</v>
      </c>
      <c r="D488" s="13" t="s">
        <v>104</v>
      </c>
      <c r="E488" s="180" t="s">
        <v>540</v>
      </c>
      <c r="F488" s="2">
        <v>100</v>
      </c>
      <c r="G488" s="35">
        <v>100383</v>
      </c>
      <c r="H488" s="35">
        <v>100383</v>
      </c>
      <c r="I488" s="35">
        <v>104426</v>
      </c>
    </row>
    <row r="489" spans="2:9" ht="47.25">
      <c r="B489" s="121" t="s">
        <v>970</v>
      </c>
      <c r="C489" s="72" t="s">
        <v>29</v>
      </c>
      <c r="D489" s="13" t="s">
        <v>104</v>
      </c>
      <c r="E489" s="180" t="s">
        <v>540</v>
      </c>
      <c r="F489" s="2">
        <v>200</v>
      </c>
      <c r="G489" s="35">
        <v>3327</v>
      </c>
      <c r="H489" s="35">
        <v>3327</v>
      </c>
      <c r="I489" s="35">
        <v>3327</v>
      </c>
    </row>
    <row r="490" spans="2:9" ht="47.25">
      <c r="B490" s="125" t="s">
        <v>456</v>
      </c>
      <c r="C490" s="72" t="s">
        <v>29</v>
      </c>
      <c r="D490" s="13" t="s">
        <v>104</v>
      </c>
      <c r="E490" s="180" t="s">
        <v>540</v>
      </c>
      <c r="F490" s="2">
        <v>600</v>
      </c>
      <c r="G490" s="35">
        <v>24398</v>
      </c>
      <c r="H490" s="35">
        <v>24398</v>
      </c>
      <c r="I490" s="35">
        <v>24398</v>
      </c>
    </row>
    <row r="491" spans="2:9" ht="31.5">
      <c r="B491" s="121" t="s">
        <v>164</v>
      </c>
      <c r="C491" s="72" t="s">
        <v>29</v>
      </c>
      <c r="D491" s="13" t="s">
        <v>104</v>
      </c>
      <c r="E491" s="180" t="s">
        <v>540</v>
      </c>
      <c r="F491" s="2">
        <v>800</v>
      </c>
      <c r="G491" s="35">
        <v>1535</v>
      </c>
      <c r="H491" s="35">
        <v>1535</v>
      </c>
      <c r="I491" s="35">
        <v>1535</v>
      </c>
    </row>
    <row r="492" spans="2:9" ht="31.5">
      <c r="B492" s="125" t="s">
        <v>534</v>
      </c>
      <c r="C492" s="72" t="s">
        <v>29</v>
      </c>
      <c r="D492" s="13" t="s">
        <v>104</v>
      </c>
      <c r="E492" s="180" t="s">
        <v>542</v>
      </c>
      <c r="F492" s="2"/>
      <c r="G492" s="35">
        <f>G493+G494+G495</f>
        <v>74185</v>
      </c>
      <c r="H492" s="35">
        <f>H493+H494+H495</f>
        <v>75255</v>
      </c>
      <c r="I492" s="35">
        <f>I493+I494+I495</f>
        <v>76609</v>
      </c>
    </row>
    <row r="493" spans="2:9" ht="63">
      <c r="B493" s="121" t="s">
        <v>1427</v>
      </c>
      <c r="C493" s="72" t="s">
        <v>29</v>
      </c>
      <c r="D493" s="13" t="s">
        <v>104</v>
      </c>
      <c r="E493" s="114" t="s">
        <v>541</v>
      </c>
      <c r="F493" s="2">
        <v>100</v>
      </c>
      <c r="G493" s="35">
        <v>24362</v>
      </c>
      <c r="H493" s="35">
        <v>24362</v>
      </c>
      <c r="I493" s="35">
        <v>25362</v>
      </c>
    </row>
    <row r="494" spans="2:9" ht="47.25">
      <c r="B494" s="125" t="s">
        <v>1473</v>
      </c>
      <c r="C494" s="72" t="s">
        <v>29</v>
      </c>
      <c r="D494" s="13" t="s">
        <v>104</v>
      </c>
      <c r="E494" s="106" t="s">
        <v>541</v>
      </c>
      <c r="F494" s="2">
        <v>200</v>
      </c>
      <c r="G494" s="35">
        <v>19919</v>
      </c>
      <c r="H494" s="35">
        <v>19989</v>
      </c>
      <c r="I494" s="35">
        <v>20343</v>
      </c>
    </row>
    <row r="495" spans="2:9" ht="63.75" customHeight="1">
      <c r="B495" s="121" t="s">
        <v>535</v>
      </c>
      <c r="C495" s="72" t="s">
        <v>29</v>
      </c>
      <c r="D495" s="13" t="s">
        <v>104</v>
      </c>
      <c r="E495" s="106" t="s">
        <v>541</v>
      </c>
      <c r="F495" s="2">
        <v>600</v>
      </c>
      <c r="G495" s="35">
        <v>29904</v>
      </c>
      <c r="H495" s="35">
        <v>30904</v>
      </c>
      <c r="I495" s="35">
        <v>30904</v>
      </c>
    </row>
    <row r="496" spans="2:9" ht="27.75" customHeight="1" hidden="1">
      <c r="B496" s="125" t="s">
        <v>536</v>
      </c>
      <c r="C496" s="72" t="s">
        <v>29</v>
      </c>
      <c r="D496" s="13" t="s">
        <v>104</v>
      </c>
      <c r="E496" s="114" t="s">
        <v>545</v>
      </c>
      <c r="F496" s="2"/>
      <c r="G496" s="35">
        <f>G497+G498</f>
        <v>0</v>
      </c>
      <c r="H496" s="35">
        <f>H497+H498</f>
        <v>0</v>
      </c>
      <c r="I496" s="35">
        <f>I497+I498</f>
        <v>0</v>
      </c>
    </row>
    <row r="497" spans="2:9" ht="47.25" hidden="1">
      <c r="B497" s="121" t="s">
        <v>1474</v>
      </c>
      <c r="C497" s="72" t="s">
        <v>29</v>
      </c>
      <c r="D497" s="13" t="s">
        <v>104</v>
      </c>
      <c r="E497" s="106" t="s">
        <v>543</v>
      </c>
      <c r="F497" s="2">
        <v>200</v>
      </c>
      <c r="G497" s="35"/>
      <c r="H497" s="35"/>
      <c r="I497" s="35"/>
    </row>
    <row r="498" spans="2:9" ht="47.25" hidden="1">
      <c r="B498" s="121" t="s">
        <v>1475</v>
      </c>
      <c r="C498" s="72" t="s">
        <v>29</v>
      </c>
      <c r="D498" s="13" t="s">
        <v>104</v>
      </c>
      <c r="E498" s="106" t="s">
        <v>544</v>
      </c>
      <c r="F498" s="2">
        <v>200</v>
      </c>
      <c r="G498" s="35"/>
      <c r="H498" s="35"/>
      <c r="I498" s="35"/>
    </row>
    <row r="499" spans="2:9" ht="15.75">
      <c r="B499" s="121" t="s">
        <v>1845</v>
      </c>
      <c r="C499" s="72" t="s">
        <v>29</v>
      </c>
      <c r="D499" s="13" t="s">
        <v>104</v>
      </c>
      <c r="E499" s="106" t="s">
        <v>1843</v>
      </c>
      <c r="F499" s="2"/>
      <c r="G499" s="35">
        <f>G500</f>
        <v>6709</v>
      </c>
      <c r="H499" s="35">
        <f>H500</f>
        <v>6709</v>
      </c>
      <c r="I499" s="35">
        <f>I500</f>
        <v>6709</v>
      </c>
    </row>
    <row r="500" spans="2:9" ht="48" thickBot="1">
      <c r="B500" s="121" t="s">
        <v>456</v>
      </c>
      <c r="C500" s="72" t="s">
        <v>29</v>
      </c>
      <c r="D500" s="13" t="s">
        <v>104</v>
      </c>
      <c r="E500" s="132" t="s">
        <v>1844</v>
      </c>
      <c r="F500" s="4" t="s">
        <v>18</v>
      </c>
      <c r="G500" s="35">
        <v>6709</v>
      </c>
      <c r="H500" s="35">
        <v>6709</v>
      </c>
      <c r="I500" s="35">
        <v>6709</v>
      </c>
    </row>
    <row r="501" spans="2:9" ht="16.5" thickBot="1">
      <c r="B501" s="172" t="s">
        <v>22</v>
      </c>
      <c r="C501" s="8" t="s">
        <v>56</v>
      </c>
      <c r="D501" s="9" t="s">
        <v>99</v>
      </c>
      <c r="E501" s="9"/>
      <c r="F501" s="11"/>
      <c r="G501" s="33">
        <f>G502+G515</f>
        <v>149794</v>
      </c>
      <c r="H501" s="33">
        <f>H502+H515</f>
        <v>154218</v>
      </c>
      <c r="I501" s="33">
        <f>I502+I515</f>
        <v>154691</v>
      </c>
    </row>
    <row r="502" spans="2:9" ht="47.25">
      <c r="B502" s="125" t="s">
        <v>1624</v>
      </c>
      <c r="C502" s="72" t="s">
        <v>29</v>
      </c>
      <c r="D502" s="13" t="s">
        <v>105</v>
      </c>
      <c r="E502" s="110">
        <v>10</v>
      </c>
      <c r="F502" s="22"/>
      <c r="G502" s="35">
        <f>G503+G512</f>
        <v>149794</v>
      </c>
      <c r="H502" s="35">
        <f>H503+H512</f>
        <v>154218</v>
      </c>
      <c r="I502" s="35">
        <f>I503+I512</f>
        <v>154691</v>
      </c>
    </row>
    <row r="503" spans="2:9" ht="15.75">
      <c r="B503" s="121" t="s">
        <v>549</v>
      </c>
      <c r="C503" s="72" t="s">
        <v>29</v>
      </c>
      <c r="D503" s="13" t="s">
        <v>105</v>
      </c>
      <c r="E503" s="110" t="s">
        <v>546</v>
      </c>
      <c r="F503" s="2"/>
      <c r="G503" s="35">
        <f>G504+G506+G510</f>
        <v>149744</v>
      </c>
      <c r="H503" s="35">
        <f>H504+H506+H510</f>
        <v>154168</v>
      </c>
      <c r="I503" s="35">
        <f>I504+I506+I510</f>
        <v>154641</v>
      </c>
    </row>
    <row r="504" spans="2:9" ht="31.5">
      <c r="B504" s="125" t="s">
        <v>550</v>
      </c>
      <c r="C504" s="72" t="s">
        <v>29</v>
      </c>
      <c r="D504" s="13" t="s">
        <v>105</v>
      </c>
      <c r="E504" s="110" t="s">
        <v>547</v>
      </c>
      <c r="F504" s="22"/>
      <c r="G504" s="35">
        <f>G505</f>
        <v>21123</v>
      </c>
      <c r="H504" s="35">
        <f>H505</f>
        <v>21123</v>
      </c>
      <c r="I504" s="35">
        <f>I505</f>
        <v>21123</v>
      </c>
    </row>
    <row r="505" spans="2:9" ht="31.5">
      <c r="B505" s="121" t="s">
        <v>551</v>
      </c>
      <c r="C505" s="72" t="s">
        <v>29</v>
      </c>
      <c r="D505" s="13" t="s">
        <v>105</v>
      </c>
      <c r="E505" s="110" t="s">
        <v>548</v>
      </c>
      <c r="F505" s="2">
        <v>500</v>
      </c>
      <c r="G505" s="35">
        <v>21123</v>
      </c>
      <c r="H505" s="35">
        <v>21123</v>
      </c>
      <c r="I505" s="35">
        <v>21123</v>
      </c>
    </row>
    <row r="506" spans="2:9" ht="31.5">
      <c r="B506" s="232" t="s">
        <v>552</v>
      </c>
      <c r="C506" s="72" t="s">
        <v>29</v>
      </c>
      <c r="D506" s="13" t="s">
        <v>105</v>
      </c>
      <c r="E506" s="110" t="s">
        <v>556</v>
      </c>
      <c r="F506" s="22"/>
      <c r="G506" s="35">
        <f>G507+G508+G509</f>
        <v>128621</v>
      </c>
      <c r="H506" s="35">
        <f>H507+H508+H509</f>
        <v>129045</v>
      </c>
      <c r="I506" s="35">
        <f>I507+I508+I509</f>
        <v>129518</v>
      </c>
    </row>
    <row r="507" spans="2:9" ht="78.75">
      <c r="B507" s="121" t="s">
        <v>1428</v>
      </c>
      <c r="C507" s="72" t="s">
        <v>29</v>
      </c>
      <c r="D507" s="13" t="s">
        <v>105</v>
      </c>
      <c r="E507" s="110" t="s">
        <v>557</v>
      </c>
      <c r="F507" s="22">
        <v>800</v>
      </c>
      <c r="G507" s="35">
        <v>124870</v>
      </c>
      <c r="H507" s="35">
        <v>124870</v>
      </c>
      <c r="I507" s="35">
        <v>124870</v>
      </c>
    </row>
    <row r="508" spans="2:9" ht="110.25">
      <c r="B508" s="125" t="s">
        <v>553</v>
      </c>
      <c r="C508" s="72" t="s">
        <v>29</v>
      </c>
      <c r="D508" s="13" t="s">
        <v>105</v>
      </c>
      <c r="E508" s="110" t="s">
        <v>558</v>
      </c>
      <c r="F508" s="22">
        <v>800</v>
      </c>
      <c r="G508" s="35">
        <v>3621</v>
      </c>
      <c r="H508" s="35">
        <v>4030</v>
      </c>
      <c r="I508" s="35">
        <v>4487</v>
      </c>
    </row>
    <row r="509" spans="2:9" ht="63">
      <c r="B509" s="121" t="s">
        <v>1755</v>
      </c>
      <c r="C509" s="72" t="s">
        <v>29</v>
      </c>
      <c r="D509" s="13" t="s">
        <v>105</v>
      </c>
      <c r="E509" s="110" t="s">
        <v>1754</v>
      </c>
      <c r="F509" s="22">
        <v>800</v>
      </c>
      <c r="G509" s="35">
        <v>130</v>
      </c>
      <c r="H509" s="35">
        <v>145</v>
      </c>
      <c r="I509" s="35">
        <v>161</v>
      </c>
    </row>
    <row r="510" spans="2:9" ht="31.5" hidden="1">
      <c r="B510" s="121" t="s">
        <v>554</v>
      </c>
      <c r="C510" s="72" t="s">
        <v>29</v>
      </c>
      <c r="D510" s="13" t="s">
        <v>105</v>
      </c>
      <c r="E510" s="110" t="s">
        <v>559</v>
      </c>
      <c r="F510" s="22"/>
      <c r="G510" s="35">
        <f>G511</f>
        <v>0</v>
      </c>
      <c r="H510" s="35">
        <f>H511</f>
        <v>4000</v>
      </c>
      <c r="I510" s="35">
        <f>I511</f>
        <v>4000</v>
      </c>
    </row>
    <row r="511" spans="2:9" ht="31.5" hidden="1">
      <c r="B511" s="125" t="s">
        <v>555</v>
      </c>
      <c r="C511" s="72" t="s">
        <v>29</v>
      </c>
      <c r="D511" s="13" t="s">
        <v>105</v>
      </c>
      <c r="E511" s="110" t="s">
        <v>560</v>
      </c>
      <c r="F511" s="2">
        <v>800</v>
      </c>
      <c r="G511" s="35">
        <v>0</v>
      </c>
      <c r="H511" s="35">
        <v>4000</v>
      </c>
      <c r="I511" s="35">
        <v>4000</v>
      </c>
    </row>
    <row r="512" spans="2:9" ht="15.75">
      <c r="B512" s="121" t="s">
        <v>562</v>
      </c>
      <c r="C512" s="72" t="s">
        <v>29</v>
      </c>
      <c r="D512" s="13" t="s">
        <v>105</v>
      </c>
      <c r="E512" s="110" t="s">
        <v>139</v>
      </c>
      <c r="F512" s="22"/>
      <c r="G512" s="35">
        <f aca="true" t="shared" si="22" ref="G512:I513">G513</f>
        <v>50</v>
      </c>
      <c r="H512" s="35">
        <f t="shared" si="22"/>
        <v>50</v>
      </c>
      <c r="I512" s="35">
        <f t="shared" si="22"/>
        <v>50</v>
      </c>
    </row>
    <row r="513" spans="2:9" ht="31.5">
      <c r="B513" s="174" t="s">
        <v>162</v>
      </c>
      <c r="C513" s="72" t="s">
        <v>29</v>
      </c>
      <c r="D513" s="13" t="s">
        <v>105</v>
      </c>
      <c r="E513" s="110" t="s">
        <v>561</v>
      </c>
      <c r="F513" s="22"/>
      <c r="G513" s="35">
        <f t="shared" si="22"/>
        <v>50</v>
      </c>
      <c r="H513" s="35">
        <f t="shared" si="22"/>
        <v>50</v>
      </c>
      <c r="I513" s="35">
        <f t="shared" si="22"/>
        <v>50</v>
      </c>
    </row>
    <row r="514" spans="2:9" ht="48" thickBot="1">
      <c r="B514" s="121" t="s">
        <v>456</v>
      </c>
      <c r="C514" s="72" t="s">
        <v>29</v>
      </c>
      <c r="D514" s="13" t="s">
        <v>105</v>
      </c>
      <c r="E514" s="110" t="s">
        <v>563</v>
      </c>
      <c r="F514" s="22">
        <v>600</v>
      </c>
      <c r="G514" s="35">
        <v>50</v>
      </c>
      <c r="H514" s="35">
        <v>50</v>
      </c>
      <c r="I514" s="35">
        <v>50</v>
      </c>
    </row>
    <row r="515" spans="2:9" ht="16.5" hidden="1" thickBot="1">
      <c r="B515" s="121" t="s">
        <v>166</v>
      </c>
      <c r="C515" s="72" t="s">
        <v>29</v>
      </c>
      <c r="D515" s="13" t="s">
        <v>105</v>
      </c>
      <c r="E515" s="110">
        <v>99</v>
      </c>
      <c r="F515" s="22"/>
      <c r="G515" s="35">
        <f>G516</f>
        <v>0</v>
      </c>
      <c r="H515" s="35">
        <f>H516</f>
        <v>0</v>
      </c>
      <c r="I515" s="35">
        <f>I516</f>
        <v>0</v>
      </c>
    </row>
    <row r="516" spans="2:9" ht="19.5" customHeight="1" hidden="1">
      <c r="B516" s="125" t="s">
        <v>167</v>
      </c>
      <c r="C516" s="72" t="s">
        <v>29</v>
      </c>
      <c r="D516" s="13" t="s">
        <v>105</v>
      </c>
      <c r="E516" s="110" t="s">
        <v>165</v>
      </c>
      <c r="F516" s="22"/>
      <c r="G516" s="35">
        <f>G517+G518</f>
        <v>0</v>
      </c>
      <c r="H516" s="35">
        <f>H517+H518</f>
        <v>0</v>
      </c>
      <c r="I516" s="35">
        <f>I517+I518</f>
        <v>0</v>
      </c>
    </row>
    <row r="517" spans="2:9" ht="32.25" hidden="1" thickBot="1">
      <c r="B517" s="125" t="s">
        <v>1419</v>
      </c>
      <c r="C517" s="72" t="s">
        <v>29</v>
      </c>
      <c r="D517" s="13" t="s">
        <v>105</v>
      </c>
      <c r="E517" s="110" t="s">
        <v>1420</v>
      </c>
      <c r="F517" s="2">
        <v>800</v>
      </c>
      <c r="G517" s="35"/>
      <c r="H517" s="35"/>
      <c r="I517" s="35"/>
    </row>
    <row r="518" spans="2:9" ht="65.25" customHeight="1" hidden="1" thickBot="1">
      <c r="B518" s="297" t="s">
        <v>1842</v>
      </c>
      <c r="C518" s="72" t="s">
        <v>29</v>
      </c>
      <c r="D518" s="13" t="s">
        <v>105</v>
      </c>
      <c r="E518" s="110" t="s">
        <v>1710</v>
      </c>
      <c r="F518" s="2">
        <v>500</v>
      </c>
      <c r="G518" s="35"/>
      <c r="H518" s="35"/>
      <c r="I518" s="35"/>
    </row>
    <row r="519" spans="2:9" ht="16.5" thickBot="1">
      <c r="B519" s="246" t="s">
        <v>20</v>
      </c>
      <c r="C519" s="181" t="s">
        <v>29</v>
      </c>
      <c r="D519" s="182" t="s">
        <v>30</v>
      </c>
      <c r="E519" s="10"/>
      <c r="F519" s="10"/>
      <c r="G519" s="183">
        <f>G520</f>
        <v>6279339</v>
      </c>
      <c r="H519" s="183">
        <f>H520</f>
        <v>4972911</v>
      </c>
      <c r="I519" s="183">
        <f>I520</f>
        <v>5160026</v>
      </c>
    </row>
    <row r="520" spans="2:9" ht="47.25">
      <c r="B520" s="121" t="s">
        <v>145</v>
      </c>
      <c r="C520" s="70" t="s">
        <v>29</v>
      </c>
      <c r="D520" s="71" t="s">
        <v>30</v>
      </c>
      <c r="E520" s="106">
        <v>10</v>
      </c>
      <c r="F520" s="107"/>
      <c r="G520" s="95">
        <f>G521+G545</f>
        <v>6279339</v>
      </c>
      <c r="H520" s="95">
        <f>H521+H545</f>
        <v>4972911</v>
      </c>
      <c r="I520" s="95">
        <f>I521+I545</f>
        <v>5160026</v>
      </c>
    </row>
    <row r="521" spans="2:9" ht="33.75" customHeight="1">
      <c r="B521" s="121" t="s">
        <v>146</v>
      </c>
      <c r="C521" s="70" t="s">
        <v>29</v>
      </c>
      <c r="D521" s="71" t="s">
        <v>30</v>
      </c>
      <c r="E521" s="106" t="s">
        <v>127</v>
      </c>
      <c r="F521" s="107"/>
      <c r="G521" s="95">
        <f>G522+G525+G527+G535+G540</f>
        <v>5478000</v>
      </c>
      <c r="H521" s="95">
        <f>H522+H525+H527+H535+H540</f>
        <v>4166514</v>
      </c>
      <c r="I521" s="95">
        <f>I522+I525+I527+I535+I540</f>
        <v>4345463</v>
      </c>
    </row>
    <row r="522" spans="2:9" ht="31.5">
      <c r="B522" s="121" t="s">
        <v>147</v>
      </c>
      <c r="C522" s="70" t="s">
        <v>29</v>
      </c>
      <c r="D522" s="71" t="s">
        <v>30</v>
      </c>
      <c r="E522" s="106" t="s">
        <v>128</v>
      </c>
      <c r="F522" s="108"/>
      <c r="G522" s="95">
        <f>G523+G524</f>
        <v>1731468</v>
      </c>
      <c r="H522" s="95">
        <f>H523+H524</f>
        <v>1848314</v>
      </c>
      <c r="I522" s="95">
        <f>I523+I524</f>
        <v>1876471</v>
      </c>
    </row>
    <row r="523" spans="2:9" ht="47.25">
      <c r="B523" s="121" t="s">
        <v>1476</v>
      </c>
      <c r="C523" s="70" t="s">
        <v>29</v>
      </c>
      <c r="D523" s="71" t="s">
        <v>30</v>
      </c>
      <c r="E523" s="106" t="s">
        <v>129</v>
      </c>
      <c r="F523" s="81">
        <v>200</v>
      </c>
      <c r="G523" s="35">
        <v>1726430</v>
      </c>
      <c r="H523" s="35">
        <v>1843314</v>
      </c>
      <c r="I523" s="35">
        <v>1871471</v>
      </c>
    </row>
    <row r="524" spans="2:9" ht="36" customHeight="1">
      <c r="B524" s="121" t="s">
        <v>148</v>
      </c>
      <c r="C524" s="70" t="s">
        <v>29</v>
      </c>
      <c r="D524" s="71" t="s">
        <v>30</v>
      </c>
      <c r="E524" s="106" t="s">
        <v>129</v>
      </c>
      <c r="F524" s="81">
        <v>800</v>
      </c>
      <c r="G524" s="35">
        <v>5038</v>
      </c>
      <c r="H524" s="35">
        <v>5000</v>
      </c>
      <c r="I524" s="35">
        <v>5000</v>
      </c>
    </row>
    <row r="525" spans="2:9" ht="31.5">
      <c r="B525" s="121" t="s">
        <v>149</v>
      </c>
      <c r="C525" s="70" t="s">
        <v>29</v>
      </c>
      <c r="D525" s="71" t="s">
        <v>30</v>
      </c>
      <c r="E525" s="106" t="s">
        <v>130</v>
      </c>
      <c r="F525" s="81"/>
      <c r="G525" s="95">
        <f>G526</f>
        <v>359904</v>
      </c>
      <c r="H525" s="95">
        <f>H526</f>
        <v>2000</v>
      </c>
      <c r="I525" s="95">
        <f>I526</f>
        <v>26000</v>
      </c>
    </row>
    <row r="526" spans="2:9" ht="47.25">
      <c r="B526" s="121" t="s">
        <v>1477</v>
      </c>
      <c r="C526" s="70" t="s">
        <v>29</v>
      </c>
      <c r="D526" s="71" t="s">
        <v>30</v>
      </c>
      <c r="E526" s="106" t="s">
        <v>131</v>
      </c>
      <c r="F526" s="81">
        <v>200</v>
      </c>
      <c r="G526" s="35">
        <v>359904</v>
      </c>
      <c r="H526" s="35">
        <v>2000</v>
      </c>
      <c r="I526" s="35">
        <v>26000</v>
      </c>
    </row>
    <row r="527" spans="2:9" ht="31.5">
      <c r="B527" s="125" t="s">
        <v>150</v>
      </c>
      <c r="C527" s="70" t="s">
        <v>29</v>
      </c>
      <c r="D527" s="71" t="s">
        <v>30</v>
      </c>
      <c r="E527" s="106" t="s">
        <v>132</v>
      </c>
      <c r="F527" s="81"/>
      <c r="G527" s="95">
        <f>G528+G529+G530+G531+G532+G533+G534</f>
        <v>1969212</v>
      </c>
      <c r="H527" s="95">
        <f>H528+H529+H530+H531+H532+H533+H534</f>
        <v>1544660</v>
      </c>
      <c r="I527" s="95">
        <f>I528+I529+I530+I531+I532+I533+I534</f>
        <v>1582623</v>
      </c>
    </row>
    <row r="528" spans="2:9" ht="34.5" customHeight="1">
      <c r="B528" s="121" t="s">
        <v>1478</v>
      </c>
      <c r="C528" s="70" t="s">
        <v>29</v>
      </c>
      <c r="D528" s="71" t="s">
        <v>30</v>
      </c>
      <c r="E528" s="106" t="s">
        <v>133</v>
      </c>
      <c r="F528" s="81">
        <v>200</v>
      </c>
      <c r="G528" s="35">
        <v>574</v>
      </c>
      <c r="H528" s="35">
        <v>10000</v>
      </c>
      <c r="I528" s="35">
        <v>10000</v>
      </c>
    </row>
    <row r="529" spans="2:9" ht="47.25">
      <c r="B529" s="121" t="s">
        <v>151</v>
      </c>
      <c r="C529" s="70" t="s">
        <v>29</v>
      </c>
      <c r="D529" s="71" t="s">
        <v>30</v>
      </c>
      <c r="E529" s="106" t="s">
        <v>133</v>
      </c>
      <c r="F529" s="81">
        <v>400</v>
      </c>
      <c r="G529" s="35">
        <v>1964906</v>
      </c>
      <c r="H529" s="35">
        <v>1534660</v>
      </c>
      <c r="I529" s="35">
        <v>1572623</v>
      </c>
    </row>
    <row r="530" spans="2:9" ht="31.5">
      <c r="B530" s="121" t="s">
        <v>152</v>
      </c>
      <c r="C530" s="70" t="s">
        <v>29</v>
      </c>
      <c r="D530" s="71" t="s">
        <v>30</v>
      </c>
      <c r="E530" s="106" t="s">
        <v>133</v>
      </c>
      <c r="F530" s="81">
        <v>800</v>
      </c>
      <c r="G530" s="35">
        <v>3732</v>
      </c>
      <c r="H530" s="35">
        <v>0</v>
      </c>
      <c r="I530" s="35">
        <v>0</v>
      </c>
    </row>
    <row r="531" spans="2:9" ht="63" hidden="1">
      <c r="B531" s="121" t="s">
        <v>1853</v>
      </c>
      <c r="C531" s="71" t="s">
        <v>29</v>
      </c>
      <c r="D531" s="71" t="s">
        <v>30</v>
      </c>
      <c r="E531" s="106" t="s">
        <v>1852</v>
      </c>
      <c r="F531" s="81">
        <v>400</v>
      </c>
      <c r="G531" s="35"/>
      <c r="H531" s="35"/>
      <c r="I531" s="35"/>
    </row>
    <row r="532" spans="2:9" ht="54.75" customHeight="1" hidden="1">
      <c r="B532" s="121" t="s">
        <v>1854</v>
      </c>
      <c r="C532" s="71" t="s">
        <v>29</v>
      </c>
      <c r="D532" s="71" t="s">
        <v>30</v>
      </c>
      <c r="E532" s="106" t="s">
        <v>1850</v>
      </c>
      <c r="F532" s="81">
        <v>400</v>
      </c>
      <c r="G532" s="35"/>
      <c r="H532" s="35"/>
      <c r="I532" s="35"/>
    </row>
    <row r="533" spans="2:9" ht="82.5" customHeight="1" hidden="1">
      <c r="B533" s="121" t="s">
        <v>1855</v>
      </c>
      <c r="C533" s="71" t="s">
        <v>29</v>
      </c>
      <c r="D533" s="71" t="s">
        <v>30</v>
      </c>
      <c r="E533" s="106" t="s">
        <v>1851</v>
      </c>
      <c r="F533" s="81">
        <v>400</v>
      </c>
      <c r="G533" s="35"/>
      <c r="H533" s="35"/>
      <c r="I533" s="35"/>
    </row>
    <row r="534" spans="2:9" ht="63" hidden="1">
      <c r="B534" s="121" t="s">
        <v>1856</v>
      </c>
      <c r="C534" s="71" t="s">
        <v>29</v>
      </c>
      <c r="D534" s="71" t="s">
        <v>30</v>
      </c>
      <c r="E534" s="106" t="s">
        <v>1851</v>
      </c>
      <c r="F534" s="81">
        <v>800</v>
      </c>
      <c r="G534" s="35"/>
      <c r="H534" s="35"/>
      <c r="I534" s="35"/>
    </row>
    <row r="535" spans="2:9" ht="47.25">
      <c r="B535" s="125" t="s">
        <v>153</v>
      </c>
      <c r="C535" s="70" t="s">
        <v>29</v>
      </c>
      <c r="D535" s="71" t="s">
        <v>30</v>
      </c>
      <c r="E535" s="106" t="s">
        <v>134</v>
      </c>
      <c r="F535" s="81"/>
      <c r="G535" s="95">
        <f>G536+G537+G538+G539</f>
        <v>1051759</v>
      </c>
      <c r="H535" s="95">
        <f>H536+H537+H538+H539</f>
        <v>761090</v>
      </c>
      <c r="I535" s="95">
        <f>I536+I537+I538+I539</f>
        <v>625000</v>
      </c>
    </row>
    <row r="536" spans="2:9" ht="63">
      <c r="B536" s="121" t="s">
        <v>1479</v>
      </c>
      <c r="C536" s="70" t="s">
        <v>29</v>
      </c>
      <c r="D536" s="71" t="s">
        <v>30</v>
      </c>
      <c r="E536" s="106" t="s">
        <v>135</v>
      </c>
      <c r="F536" s="81">
        <v>200</v>
      </c>
      <c r="G536" s="35">
        <v>150</v>
      </c>
      <c r="H536" s="35">
        <v>0</v>
      </c>
      <c r="I536" s="35">
        <v>0</v>
      </c>
    </row>
    <row r="537" spans="2:9" ht="63">
      <c r="B537" s="121" t="s">
        <v>154</v>
      </c>
      <c r="C537" s="70" t="s">
        <v>29</v>
      </c>
      <c r="D537" s="71" t="s">
        <v>30</v>
      </c>
      <c r="E537" s="106" t="s">
        <v>135</v>
      </c>
      <c r="F537" s="81">
        <v>400</v>
      </c>
      <c r="G537" s="35">
        <v>1051609</v>
      </c>
      <c r="H537" s="35">
        <v>761090</v>
      </c>
      <c r="I537" s="35">
        <v>625000</v>
      </c>
    </row>
    <row r="538" spans="2:9" ht="63" hidden="1">
      <c r="B538" s="121" t="s">
        <v>1734</v>
      </c>
      <c r="C538" s="70" t="s">
        <v>29</v>
      </c>
      <c r="D538" s="71" t="s">
        <v>30</v>
      </c>
      <c r="E538" s="106" t="s">
        <v>1857</v>
      </c>
      <c r="F538" s="81">
        <v>400</v>
      </c>
      <c r="G538" s="35"/>
      <c r="H538" s="35"/>
      <c r="I538" s="35"/>
    </row>
    <row r="539" spans="2:9" ht="63" hidden="1">
      <c r="B539" s="121" t="s">
        <v>1859</v>
      </c>
      <c r="C539" s="70" t="s">
        <v>29</v>
      </c>
      <c r="D539" s="71" t="s">
        <v>30</v>
      </c>
      <c r="E539" s="106" t="s">
        <v>1858</v>
      </c>
      <c r="F539" s="81">
        <v>400</v>
      </c>
      <c r="G539" s="35"/>
      <c r="H539" s="35"/>
      <c r="I539" s="35"/>
    </row>
    <row r="540" spans="2:9" ht="126">
      <c r="B540" s="121" t="s">
        <v>221</v>
      </c>
      <c r="C540" s="70" t="s">
        <v>29</v>
      </c>
      <c r="D540" s="71" t="s">
        <v>30</v>
      </c>
      <c r="E540" s="106" t="s">
        <v>136</v>
      </c>
      <c r="F540" s="108"/>
      <c r="G540" s="95">
        <f>G541+G542+G543+G544</f>
        <v>365657</v>
      </c>
      <c r="H540" s="95">
        <f>H541+H542+H543+H544</f>
        <v>10450</v>
      </c>
      <c r="I540" s="95">
        <f>I541+I542+I543+I544</f>
        <v>235369</v>
      </c>
    </row>
    <row r="541" spans="2:9" ht="63" hidden="1">
      <c r="B541" s="121" t="s">
        <v>155</v>
      </c>
      <c r="C541" s="70" t="s">
        <v>29</v>
      </c>
      <c r="D541" s="71" t="s">
        <v>30</v>
      </c>
      <c r="E541" s="106" t="s">
        <v>137</v>
      </c>
      <c r="F541" s="81">
        <v>500</v>
      </c>
      <c r="G541" s="35">
        <v>0</v>
      </c>
      <c r="H541" s="35">
        <v>0</v>
      </c>
      <c r="I541" s="35">
        <v>235369</v>
      </c>
    </row>
    <row r="542" spans="2:9" ht="31.5">
      <c r="B542" s="121" t="s">
        <v>220</v>
      </c>
      <c r="C542" s="70" t="s">
        <v>29</v>
      </c>
      <c r="D542" s="71" t="s">
        <v>30</v>
      </c>
      <c r="E542" s="106" t="s">
        <v>138</v>
      </c>
      <c r="F542" s="81">
        <v>500</v>
      </c>
      <c r="G542" s="35">
        <v>365657</v>
      </c>
      <c r="H542" s="35">
        <v>10450</v>
      </c>
      <c r="I542" s="35">
        <v>0</v>
      </c>
    </row>
    <row r="543" spans="2:9" ht="47.25" hidden="1">
      <c r="B543" s="121" t="s">
        <v>1412</v>
      </c>
      <c r="C543" s="70" t="s">
        <v>29</v>
      </c>
      <c r="D543" s="71" t="s">
        <v>30</v>
      </c>
      <c r="E543" s="106" t="s">
        <v>1411</v>
      </c>
      <c r="F543" s="81">
        <v>500</v>
      </c>
      <c r="G543" s="35"/>
      <c r="H543" s="35"/>
      <c r="I543" s="35"/>
    </row>
    <row r="544" spans="2:9" ht="49.5" customHeight="1" hidden="1">
      <c r="B544" s="121" t="s">
        <v>1746</v>
      </c>
      <c r="C544" s="70" t="s">
        <v>29</v>
      </c>
      <c r="D544" s="71" t="s">
        <v>30</v>
      </c>
      <c r="E544" s="106" t="s">
        <v>1747</v>
      </c>
      <c r="F544" s="81">
        <v>500</v>
      </c>
      <c r="G544" s="35"/>
      <c r="H544" s="35"/>
      <c r="I544" s="35"/>
    </row>
    <row r="545" spans="2:9" ht="15.75">
      <c r="B545" s="121" t="s">
        <v>156</v>
      </c>
      <c r="C545" s="70" t="s">
        <v>29</v>
      </c>
      <c r="D545" s="71" t="s">
        <v>30</v>
      </c>
      <c r="E545" s="106" t="s">
        <v>139</v>
      </c>
      <c r="F545" s="81"/>
      <c r="G545" s="95">
        <f>G546+G550+G552</f>
        <v>801339</v>
      </c>
      <c r="H545" s="95">
        <f>H546+H550+H552</f>
        <v>806397</v>
      </c>
      <c r="I545" s="95">
        <f>I546+I550+I552</f>
        <v>814563</v>
      </c>
    </row>
    <row r="546" spans="2:9" ht="31.5">
      <c r="B546" s="121" t="s">
        <v>157</v>
      </c>
      <c r="C546" s="70" t="s">
        <v>29</v>
      </c>
      <c r="D546" s="71" t="s">
        <v>30</v>
      </c>
      <c r="E546" s="106" t="s">
        <v>140</v>
      </c>
      <c r="F546" s="81"/>
      <c r="G546" s="95">
        <f>G547+G548+G549</f>
        <v>12263</v>
      </c>
      <c r="H546" s="95">
        <f>H547+H548+H549</f>
        <v>12263</v>
      </c>
      <c r="I546" s="95">
        <f>I547+I548+I549</f>
        <v>12604</v>
      </c>
    </row>
    <row r="547" spans="2:9" ht="78.75">
      <c r="B547" s="121" t="s">
        <v>158</v>
      </c>
      <c r="C547" s="70" t="s">
        <v>29</v>
      </c>
      <c r="D547" s="71" t="s">
        <v>30</v>
      </c>
      <c r="E547" s="106" t="s">
        <v>1617</v>
      </c>
      <c r="F547" s="81">
        <v>100</v>
      </c>
      <c r="G547" s="35">
        <v>11334</v>
      </c>
      <c r="H547" s="35">
        <v>11334</v>
      </c>
      <c r="I547" s="35">
        <v>11675</v>
      </c>
    </row>
    <row r="548" spans="2:9" ht="47.25">
      <c r="B548" s="121" t="s">
        <v>1207</v>
      </c>
      <c r="C548" s="70" t="s">
        <v>29</v>
      </c>
      <c r="D548" s="71" t="s">
        <v>30</v>
      </c>
      <c r="E548" s="106" t="s">
        <v>1617</v>
      </c>
      <c r="F548" s="81">
        <v>200</v>
      </c>
      <c r="G548" s="35">
        <v>724</v>
      </c>
      <c r="H548" s="35">
        <v>724</v>
      </c>
      <c r="I548" s="35">
        <v>724</v>
      </c>
    </row>
    <row r="549" spans="2:9" ht="31.5">
      <c r="B549" s="121" t="s">
        <v>159</v>
      </c>
      <c r="C549" s="70" t="s">
        <v>29</v>
      </c>
      <c r="D549" s="71" t="s">
        <v>30</v>
      </c>
      <c r="E549" s="106" t="s">
        <v>1617</v>
      </c>
      <c r="F549" s="81">
        <v>800</v>
      </c>
      <c r="G549" s="35">
        <v>205</v>
      </c>
      <c r="H549" s="35">
        <v>205</v>
      </c>
      <c r="I549" s="35">
        <v>205</v>
      </c>
    </row>
    <row r="550" spans="2:9" ht="47.25">
      <c r="B550" s="121" t="s">
        <v>160</v>
      </c>
      <c r="C550" s="70" t="s">
        <v>29</v>
      </c>
      <c r="D550" s="71" t="s">
        <v>30</v>
      </c>
      <c r="E550" s="106" t="s">
        <v>141</v>
      </c>
      <c r="F550" s="81"/>
      <c r="G550" s="89">
        <f>G551</f>
        <v>710000</v>
      </c>
      <c r="H550" s="89">
        <f>H551</f>
        <v>717000</v>
      </c>
      <c r="I550" s="89">
        <f>I551</f>
        <v>723000</v>
      </c>
    </row>
    <row r="551" spans="2:9" ht="47.25">
      <c r="B551" s="121" t="s">
        <v>161</v>
      </c>
      <c r="C551" s="70" t="s">
        <v>29</v>
      </c>
      <c r="D551" s="71" t="s">
        <v>30</v>
      </c>
      <c r="E551" s="106" t="s">
        <v>142</v>
      </c>
      <c r="F551" s="81">
        <v>800</v>
      </c>
      <c r="G551" s="35">
        <v>710000</v>
      </c>
      <c r="H551" s="35">
        <v>717000</v>
      </c>
      <c r="I551" s="35">
        <v>723000</v>
      </c>
    </row>
    <row r="552" spans="2:9" ht="31.5">
      <c r="B552" s="121" t="s">
        <v>162</v>
      </c>
      <c r="C552" s="70" t="s">
        <v>29</v>
      </c>
      <c r="D552" s="71" t="s">
        <v>30</v>
      </c>
      <c r="E552" s="106" t="s">
        <v>143</v>
      </c>
      <c r="F552" s="81"/>
      <c r="G552" s="95">
        <f>G553+G554+G555</f>
        <v>79076</v>
      </c>
      <c r="H552" s="95">
        <f>H553+H554+H555</f>
        <v>77134</v>
      </c>
      <c r="I552" s="95">
        <f>I553+I554+I555</f>
        <v>78959</v>
      </c>
    </row>
    <row r="553" spans="2:9" ht="78.75">
      <c r="B553" s="121" t="s">
        <v>163</v>
      </c>
      <c r="C553" s="70" t="s">
        <v>29</v>
      </c>
      <c r="D553" s="71" t="s">
        <v>30</v>
      </c>
      <c r="E553" s="106" t="s">
        <v>144</v>
      </c>
      <c r="F553" s="81">
        <v>100</v>
      </c>
      <c r="G553" s="35">
        <v>58675</v>
      </c>
      <c r="H553" s="35">
        <v>58675</v>
      </c>
      <c r="I553" s="35">
        <v>60442</v>
      </c>
    </row>
    <row r="554" spans="2:9" ht="47.25">
      <c r="B554" s="121" t="s">
        <v>970</v>
      </c>
      <c r="C554" s="70" t="s">
        <v>29</v>
      </c>
      <c r="D554" s="71" t="s">
        <v>30</v>
      </c>
      <c r="E554" s="106" t="s">
        <v>144</v>
      </c>
      <c r="F554" s="81">
        <v>200</v>
      </c>
      <c r="G554" s="35">
        <v>19758</v>
      </c>
      <c r="H554" s="35">
        <v>17816</v>
      </c>
      <c r="I554" s="35">
        <v>17874</v>
      </c>
    </row>
    <row r="555" spans="2:9" ht="32.25" thickBot="1">
      <c r="B555" s="244" t="s">
        <v>164</v>
      </c>
      <c r="C555" s="70" t="s">
        <v>29</v>
      </c>
      <c r="D555" s="71" t="s">
        <v>30</v>
      </c>
      <c r="E555" s="106" t="s">
        <v>144</v>
      </c>
      <c r="F555" s="81">
        <v>800</v>
      </c>
      <c r="G555" s="35">
        <v>643</v>
      </c>
      <c r="H555" s="35">
        <v>643</v>
      </c>
      <c r="I555" s="35">
        <v>643</v>
      </c>
    </row>
    <row r="556" spans="2:9" ht="24.75" customHeight="1" thickBot="1">
      <c r="B556" s="172" t="s">
        <v>8</v>
      </c>
      <c r="C556" s="8" t="s">
        <v>56</v>
      </c>
      <c r="D556" s="9">
        <v>12</v>
      </c>
      <c r="E556" s="9"/>
      <c r="F556" s="11"/>
      <c r="G556" s="33">
        <f>G562+G567+G633+G597+G601+G607+G557</f>
        <v>1360235</v>
      </c>
      <c r="H556" s="33">
        <f>H562+H567+H633+H597+H601+H607+H557</f>
        <v>5870800</v>
      </c>
      <c r="I556" s="33">
        <f>I562+I567+I633+I597+I601+I607+I557</f>
        <v>767487</v>
      </c>
    </row>
    <row r="557" spans="2:9" ht="31.5">
      <c r="B557" s="232" t="s">
        <v>1625</v>
      </c>
      <c r="C557" s="167">
        <v>4</v>
      </c>
      <c r="D557" s="2">
        <v>12</v>
      </c>
      <c r="E557" s="168">
        <v>4</v>
      </c>
      <c r="F557" s="3"/>
      <c r="G557" s="99">
        <f aca="true" t="shared" si="23" ref="G557:I558">G558</f>
        <v>35</v>
      </c>
      <c r="H557" s="99">
        <f t="shared" si="23"/>
        <v>70</v>
      </c>
      <c r="I557" s="99">
        <f t="shared" si="23"/>
        <v>35</v>
      </c>
    </row>
    <row r="558" spans="2:9" ht="15.75">
      <c r="B558" s="232" t="s">
        <v>787</v>
      </c>
      <c r="C558" s="169">
        <v>4</v>
      </c>
      <c r="D558" s="2">
        <v>12</v>
      </c>
      <c r="E558" s="114" t="s">
        <v>788</v>
      </c>
      <c r="F558" s="3"/>
      <c r="G558" s="35">
        <f t="shared" si="23"/>
        <v>35</v>
      </c>
      <c r="H558" s="35">
        <f t="shared" si="23"/>
        <v>70</v>
      </c>
      <c r="I558" s="35">
        <f t="shared" si="23"/>
        <v>35</v>
      </c>
    </row>
    <row r="559" spans="2:9" ht="47.25">
      <c r="B559" s="232" t="s">
        <v>182</v>
      </c>
      <c r="C559" s="169">
        <v>4</v>
      </c>
      <c r="D559" s="2">
        <v>12</v>
      </c>
      <c r="E559" s="114" t="s">
        <v>207</v>
      </c>
      <c r="F559" s="3"/>
      <c r="G559" s="35">
        <f>G561+G560</f>
        <v>35</v>
      </c>
      <c r="H559" s="35">
        <f>H561+H560</f>
        <v>70</v>
      </c>
      <c r="I559" s="35">
        <f>I561+I560</f>
        <v>35</v>
      </c>
    </row>
    <row r="560" spans="2:9" ht="49.5" hidden="1">
      <c r="B560" s="301" t="s">
        <v>1803</v>
      </c>
      <c r="C560" s="169">
        <v>4</v>
      </c>
      <c r="D560" s="2">
        <v>12</v>
      </c>
      <c r="E560" s="114" t="s">
        <v>1758</v>
      </c>
      <c r="F560" s="3">
        <v>200</v>
      </c>
      <c r="G560" s="35"/>
      <c r="H560" s="35"/>
      <c r="I560" s="35"/>
    </row>
    <row r="561" spans="2:9" ht="63">
      <c r="B561" s="232" t="s">
        <v>1480</v>
      </c>
      <c r="C561" s="169">
        <v>4</v>
      </c>
      <c r="D561" s="2">
        <v>12</v>
      </c>
      <c r="E561" s="114" t="s">
        <v>183</v>
      </c>
      <c r="F561" s="3">
        <v>200</v>
      </c>
      <c r="G561" s="35">
        <v>35</v>
      </c>
      <c r="H561" s="35">
        <v>70</v>
      </c>
      <c r="I561" s="35">
        <v>35</v>
      </c>
    </row>
    <row r="562" spans="2:9" ht="47.25">
      <c r="B562" s="121" t="s">
        <v>442</v>
      </c>
      <c r="C562" s="281" t="s">
        <v>29</v>
      </c>
      <c r="D562" s="81" t="s">
        <v>32</v>
      </c>
      <c r="E562" s="106" t="s">
        <v>104</v>
      </c>
      <c r="F562" s="106"/>
      <c r="G562" s="210">
        <f aca="true" t="shared" si="24" ref="G562:I563">G563</f>
        <v>347</v>
      </c>
      <c r="H562" s="210">
        <f t="shared" si="24"/>
        <v>347</v>
      </c>
      <c r="I562" s="210">
        <f t="shared" si="24"/>
        <v>347</v>
      </c>
    </row>
    <row r="563" spans="2:9" ht="37.5" customHeight="1">
      <c r="B563" s="121" t="s">
        <v>443</v>
      </c>
      <c r="C563" s="281" t="s">
        <v>29</v>
      </c>
      <c r="D563" s="81" t="s">
        <v>32</v>
      </c>
      <c r="E563" s="106" t="s">
        <v>444</v>
      </c>
      <c r="F563" s="106"/>
      <c r="G563" s="95">
        <f t="shared" si="24"/>
        <v>347</v>
      </c>
      <c r="H563" s="95">
        <f t="shared" si="24"/>
        <v>347</v>
      </c>
      <c r="I563" s="95">
        <f t="shared" si="24"/>
        <v>347</v>
      </c>
    </row>
    <row r="564" spans="2:9" ht="31.5">
      <c r="B564" s="121" t="s">
        <v>445</v>
      </c>
      <c r="C564" s="281" t="s">
        <v>29</v>
      </c>
      <c r="D564" s="81" t="s">
        <v>32</v>
      </c>
      <c r="E564" s="106" t="s">
        <v>446</v>
      </c>
      <c r="F564" s="106"/>
      <c r="G564" s="95">
        <f>G566+G565</f>
        <v>347</v>
      </c>
      <c r="H564" s="95">
        <f>H566+H565</f>
        <v>347</v>
      </c>
      <c r="I564" s="95">
        <f>I566+I565</f>
        <v>347</v>
      </c>
    </row>
    <row r="565" spans="2:9" ht="66.75" customHeight="1" hidden="1">
      <c r="B565" s="121" t="s">
        <v>1848</v>
      </c>
      <c r="C565" s="281" t="s">
        <v>29</v>
      </c>
      <c r="D565" s="81" t="s">
        <v>32</v>
      </c>
      <c r="E565" s="106" t="s">
        <v>1847</v>
      </c>
      <c r="F565" s="81">
        <v>200</v>
      </c>
      <c r="G565" s="35"/>
      <c r="H565" s="35"/>
      <c r="I565" s="35"/>
    </row>
    <row r="566" spans="2:9" ht="78.75">
      <c r="B566" s="121" t="s">
        <v>1481</v>
      </c>
      <c r="C566" s="281" t="s">
        <v>29</v>
      </c>
      <c r="D566" s="81" t="s">
        <v>32</v>
      </c>
      <c r="E566" s="106" t="s">
        <v>447</v>
      </c>
      <c r="F566" s="81">
        <v>200</v>
      </c>
      <c r="G566" s="35">
        <v>347</v>
      </c>
      <c r="H566" s="35">
        <v>347</v>
      </c>
      <c r="I566" s="35">
        <v>347</v>
      </c>
    </row>
    <row r="567" spans="2:9" ht="47.25">
      <c r="B567" s="121" t="s">
        <v>435</v>
      </c>
      <c r="C567" s="281" t="s">
        <v>29</v>
      </c>
      <c r="D567" s="81" t="s">
        <v>32</v>
      </c>
      <c r="E567" s="106" t="s">
        <v>105</v>
      </c>
      <c r="F567" s="106"/>
      <c r="G567" s="95">
        <f>G568+G574+G584+G571</f>
        <v>55856</v>
      </c>
      <c r="H567" s="95">
        <f>H568+H574+H584+H571</f>
        <v>55880</v>
      </c>
      <c r="I567" s="95">
        <f>I568+I574+I584+I571</f>
        <v>55931</v>
      </c>
    </row>
    <row r="568" spans="2:9" ht="31.5">
      <c r="B568" s="121" t="s">
        <v>436</v>
      </c>
      <c r="C568" s="281" t="s">
        <v>29</v>
      </c>
      <c r="D568" s="81" t="s">
        <v>32</v>
      </c>
      <c r="E568" s="106" t="s">
        <v>437</v>
      </c>
      <c r="F568" s="106"/>
      <c r="G568" s="95">
        <f aca="true" t="shared" si="25" ref="G568:I569">G569</f>
        <v>250</v>
      </c>
      <c r="H568" s="95">
        <f t="shared" si="25"/>
        <v>250</v>
      </c>
      <c r="I568" s="95">
        <f t="shared" si="25"/>
        <v>250</v>
      </c>
    </row>
    <row r="569" spans="2:9" ht="15.75">
      <c r="B569" s="121" t="s">
        <v>448</v>
      </c>
      <c r="C569" s="281" t="s">
        <v>29</v>
      </c>
      <c r="D569" s="81" t="s">
        <v>32</v>
      </c>
      <c r="E569" s="106" t="s">
        <v>449</v>
      </c>
      <c r="F569" s="106"/>
      <c r="G569" s="95">
        <f t="shared" si="25"/>
        <v>250</v>
      </c>
      <c r="H569" s="95">
        <f t="shared" si="25"/>
        <v>250</v>
      </c>
      <c r="I569" s="95">
        <f t="shared" si="25"/>
        <v>250</v>
      </c>
    </row>
    <row r="570" spans="2:9" ht="31.5">
      <c r="B570" s="121" t="s">
        <v>1482</v>
      </c>
      <c r="C570" s="281" t="s">
        <v>29</v>
      </c>
      <c r="D570" s="81" t="s">
        <v>32</v>
      </c>
      <c r="E570" s="106" t="s">
        <v>450</v>
      </c>
      <c r="F570" s="81">
        <v>200</v>
      </c>
      <c r="G570" s="35">
        <v>250</v>
      </c>
      <c r="H570" s="35">
        <v>250</v>
      </c>
      <c r="I570" s="35">
        <v>250</v>
      </c>
    </row>
    <row r="571" spans="2:9" ht="15.75">
      <c r="B571" s="121" t="s">
        <v>1959</v>
      </c>
      <c r="C571" s="281" t="s">
        <v>29</v>
      </c>
      <c r="D571" s="81" t="s">
        <v>32</v>
      </c>
      <c r="E571" s="106" t="s">
        <v>1958</v>
      </c>
      <c r="F571" s="81"/>
      <c r="G571" s="35">
        <f aca="true" t="shared" si="26" ref="G571:I572">G572</f>
        <v>12000</v>
      </c>
      <c r="H571" s="35">
        <f t="shared" si="26"/>
        <v>12000</v>
      </c>
      <c r="I571" s="35">
        <f t="shared" si="26"/>
        <v>12000</v>
      </c>
    </row>
    <row r="572" spans="2:9" ht="78.75">
      <c r="B572" s="121" t="s">
        <v>1961</v>
      </c>
      <c r="C572" s="281" t="s">
        <v>29</v>
      </c>
      <c r="D572" s="81">
        <v>12</v>
      </c>
      <c r="E572" s="106" t="s">
        <v>1960</v>
      </c>
      <c r="F572" s="81"/>
      <c r="G572" s="35">
        <f t="shared" si="26"/>
        <v>12000</v>
      </c>
      <c r="H572" s="35">
        <f t="shared" si="26"/>
        <v>12000</v>
      </c>
      <c r="I572" s="35">
        <f t="shared" si="26"/>
        <v>12000</v>
      </c>
    </row>
    <row r="573" spans="2:9" ht="78.75">
      <c r="B573" s="121" t="s">
        <v>1963</v>
      </c>
      <c r="C573" s="281" t="s">
        <v>29</v>
      </c>
      <c r="D573" s="81">
        <v>12</v>
      </c>
      <c r="E573" s="106" t="s">
        <v>1962</v>
      </c>
      <c r="F573" s="81">
        <v>800</v>
      </c>
      <c r="G573" s="35">
        <v>12000</v>
      </c>
      <c r="H573" s="35">
        <v>12000</v>
      </c>
      <c r="I573" s="35">
        <v>12000</v>
      </c>
    </row>
    <row r="574" spans="2:9" ht="36.75" customHeight="1">
      <c r="B574" s="121" t="s">
        <v>1626</v>
      </c>
      <c r="C574" s="281" t="s">
        <v>29</v>
      </c>
      <c r="D574" s="81" t="s">
        <v>32</v>
      </c>
      <c r="E574" s="106" t="s">
        <v>451</v>
      </c>
      <c r="F574" s="106"/>
      <c r="G574" s="95">
        <f>G575+G578+G579</f>
        <v>35796</v>
      </c>
      <c r="H574" s="95">
        <f>H575+H578+H579</f>
        <v>35820</v>
      </c>
      <c r="I574" s="95">
        <f>I575+I578+I579</f>
        <v>35871</v>
      </c>
    </row>
    <row r="575" spans="2:9" ht="15.75">
      <c r="B575" s="121" t="s">
        <v>1429</v>
      </c>
      <c r="C575" s="281" t="s">
        <v>29</v>
      </c>
      <c r="D575" s="81" t="s">
        <v>32</v>
      </c>
      <c r="E575" s="106" t="s">
        <v>452</v>
      </c>
      <c r="F575" s="106"/>
      <c r="G575" s="95">
        <f>G576</f>
        <v>4078</v>
      </c>
      <c r="H575" s="95">
        <f>H576</f>
        <v>4078</v>
      </c>
      <c r="I575" s="95">
        <f>I576</f>
        <v>4078</v>
      </c>
    </row>
    <row r="576" spans="2:9" ht="57" customHeight="1">
      <c r="B576" s="121" t="s">
        <v>434</v>
      </c>
      <c r="C576" s="281" t="s">
        <v>29</v>
      </c>
      <c r="D576" s="81" t="s">
        <v>32</v>
      </c>
      <c r="E576" s="106" t="s">
        <v>453</v>
      </c>
      <c r="F576" s="81">
        <v>600</v>
      </c>
      <c r="G576" s="35">
        <v>4078</v>
      </c>
      <c r="H576" s="35">
        <v>4078</v>
      </c>
      <c r="I576" s="35">
        <v>4078</v>
      </c>
    </row>
    <row r="577" spans="2:9" ht="37.5" customHeight="1">
      <c r="B577" s="121" t="s">
        <v>454</v>
      </c>
      <c r="C577" s="281" t="s">
        <v>29</v>
      </c>
      <c r="D577" s="81" t="s">
        <v>32</v>
      </c>
      <c r="E577" s="106" t="s">
        <v>455</v>
      </c>
      <c r="F577" s="106"/>
      <c r="G577" s="95">
        <f>G578</f>
        <v>10584</v>
      </c>
      <c r="H577" s="95">
        <f>H578</f>
        <v>10608</v>
      </c>
      <c r="I577" s="95">
        <f>I578</f>
        <v>10659</v>
      </c>
    </row>
    <row r="578" spans="2:9" ht="51" customHeight="1">
      <c r="B578" s="121" t="s">
        <v>456</v>
      </c>
      <c r="C578" s="281" t="s">
        <v>29</v>
      </c>
      <c r="D578" s="81" t="s">
        <v>32</v>
      </c>
      <c r="E578" s="106" t="s">
        <v>457</v>
      </c>
      <c r="F578" s="81">
        <v>600</v>
      </c>
      <c r="G578" s="35">
        <v>10584</v>
      </c>
      <c r="H578" s="35">
        <v>10608</v>
      </c>
      <c r="I578" s="35">
        <v>10659</v>
      </c>
    </row>
    <row r="579" spans="2:9" ht="31.5">
      <c r="B579" s="121" t="s">
        <v>458</v>
      </c>
      <c r="C579" s="281" t="s">
        <v>29</v>
      </c>
      <c r="D579" s="81" t="s">
        <v>32</v>
      </c>
      <c r="E579" s="106" t="s">
        <v>459</v>
      </c>
      <c r="F579" s="106"/>
      <c r="G579" s="95">
        <f>G581+G580+G582+G583</f>
        <v>21134</v>
      </c>
      <c r="H579" s="95">
        <f>H581+H580+H582+H583</f>
        <v>21134</v>
      </c>
      <c r="I579" s="95">
        <f>I581+I580+I582+I583</f>
        <v>21134</v>
      </c>
    </row>
    <row r="580" spans="2:9" ht="53.25" customHeight="1" hidden="1">
      <c r="B580" s="121" t="s">
        <v>460</v>
      </c>
      <c r="C580" s="281" t="s">
        <v>29</v>
      </c>
      <c r="D580" s="81" t="s">
        <v>32</v>
      </c>
      <c r="E580" s="106" t="s">
        <v>461</v>
      </c>
      <c r="F580" s="106">
        <v>600</v>
      </c>
      <c r="G580" s="35"/>
      <c r="H580" s="35"/>
      <c r="I580" s="35"/>
    </row>
    <row r="581" spans="2:9" ht="63">
      <c r="B581" s="121" t="s">
        <v>462</v>
      </c>
      <c r="C581" s="281" t="s">
        <v>29</v>
      </c>
      <c r="D581" s="81" t="s">
        <v>32</v>
      </c>
      <c r="E581" s="106" t="s">
        <v>463</v>
      </c>
      <c r="F581" s="81">
        <v>600</v>
      </c>
      <c r="G581" s="35">
        <v>19010</v>
      </c>
      <c r="H581" s="35">
        <v>21134</v>
      </c>
      <c r="I581" s="35">
        <v>21134</v>
      </c>
    </row>
    <row r="582" spans="2:9" ht="63" hidden="1">
      <c r="B582" s="300" t="s">
        <v>1790</v>
      </c>
      <c r="C582" s="281" t="s">
        <v>29</v>
      </c>
      <c r="D582" s="81" t="s">
        <v>32</v>
      </c>
      <c r="E582" s="106" t="s">
        <v>1788</v>
      </c>
      <c r="F582" s="81">
        <v>400</v>
      </c>
      <c r="G582" s="35"/>
      <c r="H582" s="35"/>
      <c r="I582" s="35"/>
    </row>
    <row r="583" spans="2:9" ht="63">
      <c r="B583" s="300" t="s">
        <v>1964</v>
      </c>
      <c r="C583" s="281" t="s">
        <v>29</v>
      </c>
      <c r="D583" s="81" t="s">
        <v>32</v>
      </c>
      <c r="E583" s="106" t="s">
        <v>1789</v>
      </c>
      <c r="F583" s="81">
        <v>400</v>
      </c>
      <c r="G583" s="35">
        <v>2124</v>
      </c>
      <c r="H583" s="35"/>
      <c r="I583" s="35"/>
    </row>
    <row r="584" spans="2:9" ht="17.25" customHeight="1">
      <c r="B584" s="121" t="s">
        <v>1296</v>
      </c>
      <c r="C584" s="281" t="s">
        <v>29</v>
      </c>
      <c r="D584" s="81" t="s">
        <v>32</v>
      </c>
      <c r="E584" s="106" t="s">
        <v>464</v>
      </c>
      <c r="F584" s="106"/>
      <c r="G584" s="95">
        <f>G585+G588+G591</f>
        <v>7810</v>
      </c>
      <c r="H584" s="95">
        <f>H585+H588+H591</f>
        <v>7810</v>
      </c>
      <c r="I584" s="95">
        <f>I585+I588+I591</f>
        <v>7810</v>
      </c>
    </row>
    <row r="585" spans="2:9" ht="31.5">
      <c r="B585" s="121" t="s">
        <v>465</v>
      </c>
      <c r="C585" s="281" t="s">
        <v>29</v>
      </c>
      <c r="D585" s="81" t="s">
        <v>32</v>
      </c>
      <c r="E585" s="106" t="s">
        <v>466</v>
      </c>
      <c r="F585" s="106"/>
      <c r="G585" s="95">
        <f>G587+G586</f>
        <v>7587</v>
      </c>
      <c r="H585" s="95">
        <f>H587+H586</f>
        <v>7587</v>
      </c>
      <c r="I585" s="95">
        <f>I587+I586</f>
        <v>7587</v>
      </c>
    </row>
    <row r="586" spans="2:9" ht="51.75" customHeight="1">
      <c r="B586" s="121" t="s">
        <v>1933</v>
      </c>
      <c r="C586" s="281" t="s">
        <v>29</v>
      </c>
      <c r="D586" s="81" t="s">
        <v>32</v>
      </c>
      <c r="E586" s="106" t="s">
        <v>468</v>
      </c>
      <c r="F586" s="81">
        <v>200</v>
      </c>
      <c r="G586" s="35">
        <v>7587</v>
      </c>
      <c r="H586" s="35">
        <v>7587</v>
      </c>
      <c r="I586" s="35">
        <v>7587</v>
      </c>
    </row>
    <row r="587" spans="2:9" ht="47.25" hidden="1">
      <c r="B587" s="121" t="s">
        <v>467</v>
      </c>
      <c r="C587" s="281" t="s">
        <v>29</v>
      </c>
      <c r="D587" s="81" t="s">
        <v>32</v>
      </c>
      <c r="E587" s="106" t="s">
        <v>468</v>
      </c>
      <c r="F587" s="81">
        <v>600</v>
      </c>
      <c r="G587" s="35"/>
      <c r="H587" s="35"/>
      <c r="I587" s="35"/>
    </row>
    <row r="588" spans="2:9" ht="31.5" hidden="1">
      <c r="B588" s="121" t="s">
        <v>1627</v>
      </c>
      <c r="C588" s="281" t="s">
        <v>29</v>
      </c>
      <c r="D588" s="81" t="s">
        <v>32</v>
      </c>
      <c r="E588" s="106" t="s">
        <v>469</v>
      </c>
      <c r="F588" s="106"/>
      <c r="G588" s="95">
        <f>G589+G590</f>
        <v>0</v>
      </c>
      <c r="H588" s="95">
        <f>H589+H590</f>
        <v>0</v>
      </c>
      <c r="I588" s="95">
        <f>I589+I590</f>
        <v>0</v>
      </c>
    </row>
    <row r="589" spans="2:9" ht="47.25" hidden="1">
      <c r="B589" s="121" t="s">
        <v>470</v>
      </c>
      <c r="C589" s="281" t="s">
        <v>29</v>
      </c>
      <c r="D589" s="81" t="s">
        <v>32</v>
      </c>
      <c r="E589" s="106" t="s">
        <v>471</v>
      </c>
      <c r="F589" s="106">
        <v>600</v>
      </c>
      <c r="G589" s="95">
        <v>0</v>
      </c>
      <c r="H589" s="95">
        <v>0</v>
      </c>
      <c r="I589" s="95">
        <v>0</v>
      </c>
    </row>
    <row r="590" spans="2:9" ht="63" hidden="1">
      <c r="B590" s="121" t="s">
        <v>472</v>
      </c>
      <c r="C590" s="281" t="s">
        <v>29</v>
      </c>
      <c r="D590" s="81" t="s">
        <v>32</v>
      </c>
      <c r="E590" s="106" t="s">
        <v>473</v>
      </c>
      <c r="F590" s="81">
        <v>600</v>
      </c>
      <c r="G590" s="35"/>
      <c r="H590" s="35"/>
      <c r="I590" s="35"/>
    </row>
    <row r="591" spans="2:9" ht="31.5">
      <c r="B591" s="121" t="s">
        <v>1618</v>
      </c>
      <c r="C591" s="281" t="s">
        <v>29</v>
      </c>
      <c r="D591" s="81" t="s">
        <v>32</v>
      </c>
      <c r="E591" s="106" t="s">
        <v>474</v>
      </c>
      <c r="F591" s="106"/>
      <c r="G591" s="95">
        <f>G592+G595+G593+G594+G596</f>
        <v>223</v>
      </c>
      <c r="H591" s="95">
        <f>H592+H595+H593+H594+H596</f>
        <v>223</v>
      </c>
      <c r="I591" s="95">
        <f>I592+I595+I593+I594+I596</f>
        <v>223</v>
      </c>
    </row>
    <row r="592" spans="2:9" ht="47.25" hidden="1">
      <c r="B592" s="121" t="s">
        <v>475</v>
      </c>
      <c r="C592" s="281" t="s">
        <v>29</v>
      </c>
      <c r="D592" s="81" t="s">
        <v>32</v>
      </c>
      <c r="E592" s="106" t="s">
        <v>476</v>
      </c>
      <c r="F592" s="106">
        <v>600</v>
      </c>
      <c r="G592" s="95">
        <v>0</v>
      </c>
      <c r="H592" s="95">
        <v>0</v>
      </c>
      <c r="I592" s="95">
        <v>0</v>
      </c>
    </row>
    <row r="593" spans="2:9" ht="53.25" customHeight="1" hidden="1">
      <c r="B593" s="121" t="s">
        <v>1791</v>
      </c>
      <c r="C593" s="281" t="s">
        <v>29</v>
      </c>
      <c r="D593" s="81" t="s">
        <v>32</v>
      </c>
      <c r="E593" s="106" t="s">
        <v>476</v>
      </c>
      <c r="F593" s="81">
        <v>600</v>
      </c>
      <c r="G593" s="35"/>
      <c r="H593" s="35"/>
      <c r="I593" s="35"/>
    </row>
    <row r="594" spans="2:9" ht="42" customHeight="1" hidden="1">
      <c r="B594" s="121" t="s">
        <v>1934</v>
      </c>
      <c r="C594" s="281" t="s">
        <v>29</v>
      </c>
      <c r="D594" s="81" t="s">
        <v>32</v>
      </c>
      <c r="E594" s="106" t="s">
        <v>476</v>
      </c>
      <c r="F594" s="81">
        <v>800</v>
      </c>
      <c r="G594" s="35"/>
      <c r="H594" s="35"/>
      <c r="I594" s="35"/>
    </row>
    <row r="595" spans="2:9" ht="63" hidden="1">
      <c r="B595" s="121" t="s">
        <v>1430</v>
      </c>
      <c r="C595" s="281" t="s">
        <v>29</v>
      </c>
      <c r="D595" s="81" t="s">
        <v>32</v>
      </c>
      <c r="E595" s="106" t="s">
        <v>477</v>
      </c>
      <c r="F595" s="81">
        <v>600</v>
      </c>
      <c r="G595" s="35"/>
      <c r="H595" s="35"/>
      <c r="I595" s="35"/>
    </row>
    <row r="596" spans="2:9" ht="51" customHeight="1">
      <c r="B596" s="121" t="s">
        <v>1935</v>
      </c>
      <c r="C596" s="281" t="s">
        <v>29</v>
      </c>
      <c r="D596" s="81" t="s">
        <v>32</v>
      </c>
      <c r="E596" s="106" t="s">
        <v>477</v>
      </c>
      <c r="F596" s="81">
        <v>800</v>
      </c>
      <c r="G596" s="35">
        <v>223</v>
      </c>
      <c r="H596" s="35">
        <v>223</v>
      </c>
      <c r="I596" s="35">
        <v>223</v>
      </c>
    </row>
    <row r="597" spans="2:9" ht="47.25">
      <c r="B597" s="146" t="s">
        <v>576</v>
      </c>
      <c r="C597" s="70" t="s">
        <v>29</v>
      </c>
      <c r="D597" s="71" t="s">
        <v>32</v>
      </c>
      <c r="E597" s="119" t="s">
        <v>30</v>
      </c>
      <c r="F597" s="81"/>
      <c r="G597" s="211">
        <f aca="true" t="shared" si="27" ref="G597:I599">G598</f>
        <v>57236</v>
      </c>
      <c r="H597" s="211">
        <f t="shared" si="27"/>
        <v>49331</v>
      </c>
      <c r="I597" s="211">
        <f t="shared" si="27"/>
        <v>50694</v>
      </c>
    </row>
    <row r="598" spans="2:9" ht="15.75">
      <c r="B598" s="146" t="s">
        <v>321</v>
      </c>
      <c r="C598" s="70" t="s">
        <v>29</v>
      </c>
      <c r="D598" s="71" t="s">
        <v>32</v>
      </c>
      <c r="E598" s="119" t="s">
        <v>577</v>
      </c>
      <c r="F598" s="81"/>
      <c r="G598" s="211">
        <f t="shared" si="27"/>
        <v>57236</v>
      </c>
      <c r="H598" s="211">
        <f t="shared" si="27"/>
        <v>49331</v>
      </c>
      <c r="I598" s="211">
        <f t="shared" si="27"/>
        <v>50694</v>
      </c>
    </row>
    <row r="599" spans="2:9" ht="35.25" customHeight="1">
      <c r="B599" s="146" t="s">
        <v>578</v>
      </c>
      <c r="C599" s="70" t="s">
        <v>29</v>
      </c>
      <c r="D599" s="71" t="s">
        <v>32</v>
      </c>
      <c r="E599" s="119" t="s">
        <v>579</v>
      </c>
      <c r="F599" s="81"/>
      <c r="G599" s="211">
        <f t="shared" si="27"/>
        <v>57236</v>
      </c>
      <c r="H599" s="211">
        <f t="shared" si="27"/>
        <v>49331</v>
      </c>
      <c r="I599" s="211">
        <f t="shared" si="27"/>
        <v>50694</v>
      </c>
    </row>
    <row r="600" spans="2:9" ht="51" customHeight="1">
      <c r="B600" s="146" t="s">
        <v>580</v>
      </c>
      <c r="C600" s="70" t="s">
        <v>29</v>
      </c>
      <c r="D600" s="71" t="s">
        <v>32</v>
      </c>
      <c r="E600" s="130" t="s">
        <v>581</v>
      </c>
      <c r="F600" s="81">
        <v>600</v>
      </c>
      <c r="G600" s="35">
        <v>57236</v>
      </c>
      <c r="H600" s="35">
        <v>49331</v>
      </c>
      <c r="I600" s="35">
        <v>50694</v>
      </c>
    </row>
    <row r="601" spans="2:9" ht="31.5">
      <c r="B601" s="161" t="s">
        <v>1227</v>
      </c>
      <c r="C601" s="70" t="s">
        <v>29</v>
      </c>
      <c r="D601" s="71" t="s">
        <v>32</v>
      </c>
      <c r="E601" s="130" t="s">
        <v>115</v>
      </c>
      <c r="F601" s="81"/>
      <c r="G601" s="95">
        <f aca="true" t="shared" si="28" ref="G601:I602">G602</f>
        <v>34817</v>
      </c>
      <c r="H601" s="95">
        <f t="shared" si="28"/>
        <v>34817</v>
      </c>
      <c r="I601" s="95">
        <f t="shared" si="28"/>
        <v>35706</v>
      </c>
    </row>
    <row r="602" spans="2:9" ht="15.75">
      <c r="B602" s="161" t="s">
        <v>156</v>
      </c>
      <c r="C602" s="70" t="s">
        <v>29</v>
      </c>
      <c r="D602" s="71" t="s">
        <v>32</v>
      </c>
      <c r="E602" s="133" t="s">
        <v>322</v>
      </c>
      <c r="F602" s="81"/>
      <c r="G602" s="35">
        <f t="shared" si="28"/>
        <v>34817</v>
      </c>
      <c r="H602" s="35">
        <f t="shared" si="28"/>
        <v>34817</v>
      </c>
      <c r="I602" s="35">
        <f t="shared" si="28"/>
        <v>35706</v>
      </c>
    </row>
    <row r="603" spans="2:9" s="24" customFormat="1" ht="31.5">
      <c r="B603" s="161" t="s">
        <v>157</v>
      </c>
      <c r="C603" s="70" t="s">
        <v>29</v>
      </c>
      <c r="D603" s="71" t="s">
        <v>32</v>
      </c>
      <c r="E603" s="133" t="s">
        <v>1254</v>
      </c>
      <c r="F603" s="49"/>
      <c r="G603" s="87">
        <f>G604+G605+G606</f>
        <v>34817</v>
      </c>
      <c r="H603" s="87">
        <f>H604+H605+H606</f>
        <v>34817</v>
      </c>
      <c r="I603" s="87">
        <f>I604+I605+I606</f>
        <v>35706</v>
      </c>
    </row>
    <row r="604" spans="2:9" s="24" customFormat="1" ht="78.75">
      <c r="B604" s="161" t="s">
        <v>158</v>
      </c>
      <c r="C604" s="70" t="s">
        <v>29</v>
      </c>
      <c r="D604" s="71" t="s">
        <v>32</v>
      </c>
      <c r="E604" s="133" t="s">
        <v>1255</v>
      </c>
      <c r="F604" s="49" t="s">
        <v>19</v>
      </c>
      <c r="G604" s="35">
        <v>29019</v>
      </c>
      <c r="H604" s="35">
        <v>29019</v>
      </c>
      <c r="I604" s="35">
        <v>29908</v>
      </c>
    </row>
    <row r="605" spans="2:9" s="24" customFormat="1" ht="47.25">
      <c r="B605" s="161" t="s">
        <v>1207</v>
      </c>
      <c r="C605" s="70" t="s">
        <v>29</v>
      </c>
      <c r="D605" s="71" t="s">
        <v>32</v>
      </c>
      <c r="E605" s="133" t="s">
        <v>1255</v>
      </c>
      <c r="F605" s="49" t="s">
        <v>10</v>
      </c>
      <c r="G605" s="35">
        <v>5688</v>
      </c>
      <c r="H605" s="35">
        <v>5688</v>
      </c>
      <c r="I605" s="35">
        <v>5688</v>
      </c>
    </row>
    <row r="606" spans="2:9" s="24" customFormat="1" ht="31.5">
      <c r="B606" s="161" t="s">
        <v>159</v>
      </c>
      <c r="C606" s="70" t="s">
        <v>29</v>
      </c>
      <c r="D606" s="71" t="s">
        <v>32</v>
      </c>
      <c r="E606" s="133" t="s">
        <v>1255</v>
      </c>
      <c r="F606" s="49" t="s">
        <v>52</v>
      </c>
      <c r="G606" s="35">
        <v>110</v>
      </c>
      <c r="H606" s="35">
        <v>110</v>
      </c>
      <c r="I606" s="35">
        <v>110</v>
      </c>
    </row>
    <row r="607" spans="2:9" s="24" customFormat="1" ht="31.5">
      <c r="B607" s="161" t="s">
        <v>1297</v>
      </c>
      <c r="C607" s="70" t="s">
        <v>29</v>
      </c>
      <c r="D607" s="71" t="s">
        <v>32</v>
      </c>
      <c r="E607" s="133" t="s">
        <v>118</v>
      </c>
      <c r="F607" s="49"/>
      <c r="G607" s="87">
        <f>G608+G627</f>
        <v>421362</v>
      </c>
      <c r="H607" s="87">
        <f>H608+H627</f>
        <v>421685</v>
      </c>
      <c r="I607" s="87">
        <f>I608+I627</f>
        <v>421981</v>
      </c>
    </row>
    <row r="608" spans="2:9" s="24" customFormat="1" ht="15.75">
      <c r="B608" s="161" t="s">
        <v>1298</v>
      </c>
      <c r="C608" s="70" t="s">
        <v>29</v>
      </c>
      <c r="D608" s="71" t="s">
        <v>32</v>
      </c>
      <c r="E608" s="133" t="s">
        <v>1312</v>
      </c>
      <c r="F608" s="49"/>
      <c r="G608" s="35">
        <f>G609+G613+G615+G617+G619+G621+G623+G625</f>
        <v>393762</v>
      </c>
      <c r="H608" s="35">
        <f>H609+H613+H615+H617+H619+H621+H623+H625</f>
        <v>393840</v>
      </c>
      <c r="I608" s="35">
        <f>I609+I613+I615+I617+I619+I621+I623+I625</f>
        <v>393911</v>
      </c>
    </row>
    <row r="609" spans="2:9" s="24" customFormat="1" ht="47.25">
      <c r="B609" s="161" t="s">
        <v>1299</v>
      </c>
      <c r="C609" s="70" t="s">
        <v>29</v>
      </c>
      <c r="D609" s="71" t="s">
        <v>32</v>
      </c>
      <c r="E609" s="133" t="s">
        <v>1313</v>
      </c>
      <c r="F609" s="49"/>
      <c r="G609" s="35">
        <f>G610+G611+G612</f>
        <v>33475</v>
      </c>
      <c r="H609" s="35">
        <f>H610+H611+H612</f>
        <v>33475</v>
      </c>
      <c r="I609" s="35">
        <f>I610+I611+I612</f>
        <v>33475</v>
      </c>
    </row>
    <row r="610" spans="2:9" s="24" customFormat="1" ht="63">
      <c r="B610" s="161" t="s">
        <v>1300</v>
      </c>
      <c r="C610" s="70" t="s">
        <v>29</v>
      </c>
      <c r="D610" s="71" t="s">
        <v>32</v>
      </c>
      <c r="E610" s="133" t="s">
        <v>1314</v>
      </c>
      <c r="F610" s="49" t="s">
        <v>10</v>
      </c>
      <c r="G610" s="35">
        <v>33475</v>
      </c>
      <c r="H610" s="35">
        <v>33475</v>
      </c>
      <c r="I610" s="35">
        <v>33475</v>
      </c>
    </row>
    <row r="611" spans="2:9" s="24" customFormat="1" ht="47.25" hidden="1">
      <c r="B611" s="161" t="s">
        <v>1776</v>
      </c>
      <c r="C611" s="70" t="s">
        <v>29</v>
      </c>
      <c r="D611" s="71" t="s">
        <v>32</v>
      </c>
      <c r="E611" s="133" t="s">
        <v>1774</v>
      </c>
      <c r="F611" s="49" t="s">
        <v>10</v>
      </c>
      <c r="G611" s="35"/>
      <c r="H611" s="35"/>
      <c r="I611" s="35"/>
    </row>
    <row r="612" spans="2:9" s="24" customFormat="1" ht="65.25" customHeight="1" hidden="1">
      <c r="B612" s="161" t="s">
        <v>1777</v>
      </c>
      <c r="C612" s="70" t="s">
        <v>29</v>
      </c>
      <c r="D612" s="71" t="s">
        <v>32</v>
      </c>
      <c r="E612" s="133" t="s">
        <v>1775</v>
      </c>
      <c r="F612" s="49" t="s">
        <v>10</v>
      </c>
      <c r="G612" s="35"/>
      <c r="H612" s="35"/>
      <c r="I612" s="35"/>
    </row>
    <row r="613" spans="2:9" s="24" customFormat="1" ht="31.5">
      <c r="B613" s="161" t="s">
        <v>1301</v>
      </c>
      <c r="C613" s="70" t="s">
        <v>29</v>
      </c>
      <c r="D613" s="71" t="s">
        <v>32</v>
      </c>
      <c r="E613" s="133" t="s">
        <v>1315</v>
      </c>
      <c r="F613" s="49"/>
      <c r="G613" s="87">
        <f>G614</f>
        <v>258084</v>
      </c>
      <c r="H613" s="87">
        <f>H614</f>
        <v>258084</v>
      </c>
      <c r="I613" s="87">
        <f>I614</f>
        <v>258084</v>
      </c>
    </row>
    <row r="614" spans="2:9" s="24" customFormat="1" ht="47.25">
      <c r="B614" s="161" t="s">
        <v>1302</v>
      </c>
      <c r="C614" s="70" t="s">
        <v>29</v>
      </c>
      <c r="D614" s="71" t="s">
        <v>32</v>
      </c>
      <c r="E614" s="133" t="s">
        <v>1316</v>
      </c>
      <c r="F614" s="49" t="s">
        <v>10</v>
      </c>
      <c r="G614" s="35">
        <v>258084</v>
      </c>
      <c r="H614" s="35">
        <v>258084</v>
      </c>
      <c r="I614" s="35">
        <v>258084</v>
      </c>
    </row>
    <row r="615" spans="2:9" s="24" customFormat="1" ht="47.25">
      <c r="B615" s="161" t="s">
        <v>1303</v>
      </c>
      <c r="C615" s="70" t="s">
        <v>29</v>
      </c>
      <c r="D615" s="71" t="s">
        <v>32</v>
      </c>
      <c r="E615" s="133" t="s">
        <v>1317</v>
      </c>
      <c r="F615" s="49"/>
      <c r="G615" s="87">
        <f>G616</f>
        <v>14848</v>
      </c>
      <c r="H615" s="87">
        <f>H616</f>
        <v>14848</v>
      </c>
      <c r="I615" s="87">
        <f>I616</f>
        <v>14848</v>
      </c>
    </row>
    <row r="616" spans="2:9" s="24" customFormat="1" ht="63">
      <c r="B616" s="161" t="s">
        <v>1304</v>
      </c>
      <c r="C616" s="70" t="s">
        <v>29</v>
      </c>
      <c r="D616" s="71" t="s">
        <v>32</v>
      </c>
      <c r="E616" s="133" t="s">
        <v>1318</v>
      </c>
      <c r="F616" s="49" t="s">
        <v>10</v>
      </c>
      <c r="G616" s="35">
        <v>14848</v>
      </c>
      <c r="H616" s="35">
        <v>14848</v>
      </c>
      <c r="I616" s="35">
        <v>14848</v>
      </c>
    </row>
    <row r="617" spans="2:9" s="24" customFormat="1" ht="31.5">
      <c r="B617" s="161" t="s">
        <v>1305</v>
      </c>
      <c r="C617" s="70" t="s">
        <v>29</v>
      </c>
      <c r="D617" s="71" t="s">
        <v>32</v>
      </c>
      <c r="E617" s="133" t="s">
        <v>1319</v>
      </c>
      <c r="F617" s="49"/>
      <c r="G617" s="87">
        <f>G618</f>
        <v>20200</v>
      </c>
      <c r="H617" s="87">
        <f>H618</f>
        <v>20200</v>
      </c>
      <c r="I617" s="87">
        <f>I618</f>
        <v>20200</v>
      </c>
    </row>
    <row r="618" spans="2:9" s="24" customFormat="1" ht="47.25">
      <c r="B618" s="161" t="s">
        <v>1306</v>
      </c>
      <c r="C618" s="70" t="s">
        <v>29</v>
      </c>
      <c r="D618" s="71" t="s">
        <v>32</v>
      </c>
      <c r="E618" s="133" t="s">
        <v>1320</v>
      </c>
      <c r="F618" s="49" t="s">
        <v>10</v>
      </c>
      <c r="G618" s="35">
        <v>20200</v>
      </c>
      <c r="H618" s="35">
        <v>20200</v>
      </c>
      <c r="I618" s="35">
        <v>20200</v>
      </c>
    </row>
    <row r="619" spans="2:9" s="24" customFormat="1" ht="31.5">
      <c r="B619" s="161" t="s">
        <v>1307</v>
      </c>
      <c r="C619" s="70" t="s">
        <v>29</v>
      </c>
      <c r="D619" s="71" t="s">
        <v>32</v>
      </c>
      <c r="E619" s="133" t="s">
        <v>1321</v>
      </c>
      <c r="F619" s="49"/>
      <c r="G619" s="87">
        <f>G620</f>
        <v>5224</v>
      </c>
      <c r="H619" s="87">
        <f>H620</f>
        <v>5224</v>
      </c>
      <c r="I619" s="87">
        <f>I620</f>
        <v>5224</v>
      </c>
    </row>
    <row r="620" spans="2:9" s="24" customFormat="1" ht="47.25">
      <c r="B620" s="161" t="s">
        <v>1308</v>
      </c>
      <c r="C620" s="70" t="s">
        <v>29</v>
      </c>
      <c r="D620" s="71" t="s">
        <v>32</v>
      </c>
      <c r="E620" s="133" t="s">
        <v>1322</v>
      </c>
      <c r="F620" s="49" t="s">
        <v>10</v>
      </c>
      <c r="G620" s="35">
        <v>5224</v>
      </c>
      <c r="H620" s="35">
        <v>5224</v>
      </c>
      <c r="I620" s="35">
        <v>5224</v>
      </c>
    </row>
    <row r="621" spans="2:9" s="24" customFormat="1" ht="31.5">
      <c r="B621" s="161" t="s">
        <v>162</v>
      </c>
      <c r="C621" s="70" t="s">
        <v>29</v>
      </c>
      <c r="D621" s="71" t="s">
        <v>32</v>
      </c>
      <c r="E621" s="133" t="s">
        <v>1323</v>
      </c>
      <c r="F621" s="49"/>
      <c r="G621" s="87">
        <f>G622</f>
        <v>6911</v>
      </c>
      <c r="H621" s="87">
        <f>H622</f>
        <v>6989</v>
      </c>
      <c r="I621" s="87">
        <f>I622</f>
        <v>7060</v>
      </c>
    </row>
    <row r="622" spans="2:9" s="24" customFormat="1" ht="47.25">
      <c r="B622" s="161" t="s">
        <v>456</v>
      </c>
      <c r="C622" s="70" t="s">
        <v>29</v>
      </c>
      <c r="D622" s="71" t="s">
        <v>32</v>
      </c>
      <c r="E622" s="133" t="s">
        <v>1324</v>
      </c>
      <c r="F622" s="49" t="s">
        <v>18</v>
      </c>
      <c r="G622" s="35">
        <v>6911</v>
      </c>
      <c r="H622" s="35">
        <v>6989</v>
      </c>
      <c r="I622" s="35">
        <v>7060</v>
      </c>
    </row>
    <row r="623" spans="2:9" s="24" customFormat="1" ht="47.25">
      <c r="B623" s="174" t="s">
        <v>1922</v>
      </c>
      <c r="C623" s="70" t="s">
        <v>29</v>
      </c>
      <c r="D623" s="71" t="s">
        <v>32</v>
      </c>
      <c r="E623" s="133" t="s">
        <v>1325</v>
      </c>
      <c r="F623" s="49"/>
      <c r="G623" s="87">
        <f>G624</f>
        <v>6920</v>
      </c>
      <c r="H623" s="87">
        <f>H624</f>
        <v>6920</v>
      </c>
      <c r="I623" s="87">
        <f>I624</f>
        <v>6920</v>
      </c>
    </row>
    <row r="624" spans="2:9" s="24" customFormat="1" ht="63">
      <c r="B624" s="318" t="s">
        <v>1919</v>
      </c>
      <c r="C624" s="70" t="s">
        <v>29</v>
      </c>
      <c r="D624" s="71" t="s">
        <v>32</v>
      </c>
      <c r="E624" s="133" t="s">
        <v>1326</v>
      </c>
      <c r="F624" s="49" t="s">
        <v>10</v>
      </c>
      <c r="G624" s="35">
        <v>6920</v>
      </c>
      <c r="H624" s="35">
        <v>6920</v>
      </c>
      <c r="I624" s="35">
        <v>6920</v>
      </c>
    </row>
    <row r="625" spans="2:9" s="24" customFormat="1" ht="31.5">
      <c r="B625" s="318" t="s">
        <v>1920</v>
      </c>
      <c r="C625" s="70" t="s">
        <v>29</v>
      </c>
      <c r="D625" s="71" t="s">
        <v>32</v>
      </c>
      <c r="E625" s="133" t="s">
        <v>1327</v>
      </c>
      <c r="F625" s="49"/>
      <c r="G625" s="87">
        <f>G626</f>
        <v>48100</v>
      </c>
      <c r="H625" s="87">
        <f>H626</f>
        <v>48100</v>
      </c>
      <c r="I625" s="87">
        <f>I626</f>
        <v>48100</v>
      </c>
    </row>
    <row r="626" spans="2:9" s="24" customFormat="1" ht="47.25">
      <c r="B626" s="318" t="s">
        <v>1921</v>
      </c>
      <c r="C626" s="70" t="s">
        <v>29</v>
      </c>
      <c r="D626" s="71" t="s">
        <v>32</v>
      </c>
      <c r="E626" s="133" t="s">
        <v>1328</v>
      </c>
      <c r="F626" s="49" t="s">
        <v>10</v>
      </c>
      <c r="G626" s="35">
        <v>48100</v>
      </c>
      <c r="H626" s="35">
        <v>48100</v>
      </c>
      <c r="I626" s="35">
        <v>48100</v>
      </c>
    </row>
    <row r="627" spans="2:9" s="24" customFormat="1" ht="31.5">
      <c r="B627" s="161" t="s">
        <v>1309</v>
      </c>
      <c r="C627" s="70" t="s">
        <v>29</v>
      </c>
      <c r="D627" s="71" t="s">
        <v>32</v>
      </c>
      <c r="E627" s="133" t="s">
        <v>1329</v>
      </c>
      <c r="F627" s="49"/>
      <c r="G627" s="87">
        <f>G628+G631</f>
        <v>27600</v>
      </c>
      <c r="H627" s="87">
        <f>H628+H631</f>
        <v>27845</v>
      </c>
      <c r="I627" s="87">
        <f>I628+I631</f>
        <v>28070</v>
      </c>
    </row>
    <row r="628" spans="2:9" s="24" customFormat="1" ht="31.5">
      <c r="B628" s="161" t="s">
        <v>1310</v>
      </c>
      <c r="C628" s="70" t="s">
        <v>29</v>
      </c>
      <c r="D628" s="71" t="s">
        <v>32</v>
      </c>
      <c r="E628" s="133" t="s">
        <v>1330</v>
      </c>
      <c r="F628" s="49"/>
      <c r="G628" s="87">
        <f>G629+G630</f>
        <v>5800</v>
      </c>
      <c r="H628" s="87">
        <f>H629+H630</f>
        <v>5800</v>
      </c>
      <c r="I628" s="87">
        <f>I629+I630</f>
        <v>5800</v>
      </c>
    </row>
    <row r="629" spans="2:9" s="24" customFormat="1" ht="47.25">
      <c r="B629" s="161" t="s">
        <v>1311</v>
      </c>
      <c r="C629" s="70" t="s">
        <v>29</v>
      </c>
      <c r="D629" s="71" t="s">
        <v>32</v>
      </c>
      <c r="E629" s="133" t="s">
        <v>1331</v>
      </c>
      <c r="F629" s="49" t="s">
        <v>10</v>
      </c>
      <c r="G629" s="35">
        <v>5800</v>
      </c>
      <c r="H629" s="35">
        <v>5800</v>
      </c>
      <c r="I629" s="35">
        <v>5800</v>
      </c>
    </row>
    <row r="630" spans="2:9" s="24" customFormat="1" ht="51.75" customHeight="1" hidden="1">
      <c r="B630" s="161" t="s">
        <v>1917</v>
      </c>
      <c r="C630" s="70" t="s">
        <v>29</v>
      </c>
      <c r="D630" s="71" t="s">
        <v>32</v>
      </c>
      <c r="E630" s="133" t="s">
        <v>1916</v>
      </c>
      <c r="F630" s="49" t="s">
        <v>64</v>
      </c>
      <c r="G630" s="35"/>
      <c r="H630" s="35"/>
      <c r="I630" s="35"/>
    </row>
    <row r="631" spans="2:9" s="24" customFormat="1" ht="31.5">
      <c r="B631" s="161" t="s">
        <v>162</v>
      </c>
      <c r="C631" s="70" t="s">
        <v>29</v>
      </c>
      <c r="D631" s="71" t="s">
        <v>32</v>
      </c>
      <c r="E631" s="133" t="s">
        <v>1332</v>
      </c>
      <c r="F631" s="49"/>
      <c r="G631" s="87">
        <f>G632</f>
        <v>21800</v>
      </c>
      <c r="H631" s="87">
        <f>H632</f>
        <v>22045</v>
      </c>
      <c r="I631" s="87">
        <f>I632</f>
        <v>22270</v>
      </c>
    </row>
    <row r="632" spans="2:9" s="24" customFormat="1" ht="47.25">
      <c r="B632" s="161" t="s">
        <v>456</v>
      </c>
      <c r="C632" s="70" t="s">
        <v>29</v>
      </c>
      <c r="D632" s="71" t="s">
        <v>32</v>
      </c>
      <c r="E632" s="133" t="s">
        <v>1333</v>
      </c>
      <c r="F632" s="49" t="s">
        <v>18</v>
      </c>
      <c r="G632" s="35">
        <v>21800</v>
      </c>
      <c r="H632" s="35">
        <v>22045</v>
      </c>
      <c r="I632" s="35">
        <v>22270</v>
      </c>
    </row>
    <row r="633" spans="2:9" ht="19.5" customHeight="1">
      <c r="B633" s="241" t="s">
        <v>166</v>
      </c>
      <c r="C633" s="44" t="s">
        <v>29</v>
      </c>
      <c r="D633" s="22">
        <v>12</v>
      </c>
      <c r="E633" s="110">
        <v>99</v>
      </c>
      <c r="F633" s="109"/>
      <c r="G633" s="95">
        <f>G634</f>
        <v>790582</v>
      </c>
      <c r="H633" s="95">
        <f>H634</f>
        <v>5308670</v>
      </c>
      <c r="I633" s="95">
        <f>I634</f>
        <v>202793</v>
      </c>
    </row>
    <row r="634" spans="2:9" ht="17.25" customHeight="1">
      <c r="B634" s="241" t="s">
        <v>167</v>
      </c>
      <c r="C634" s="44" t="s">
        <v>29</v>
      </c>
      <c r="D634" s="22">
        <v>12</v>
      </c>
      <c r="E634" s="110" t="s">
        <v>165</v>
      </c>
      <c r="F634" s="109"/>
      <c r="G634" s="95">
        <f>G646+G644+G642+G635+G636+G637+G647+G648+G649+G638+G640+G641+G643+G645</f>
        <v>790582</v>
      </c>
      <c r="H634" s="95">
        <f>H646+H644+H642+H635+H636+H637+H647+H648+H649+H638</f>
        <v>5308670</v>
      </c>
      <c r="I634" s="95">
        <f>I646+I644+I642+I635+I636+I637+I647+I648+I649+I638</f>
        <v>202793</v>
      </c>
    </row>
    <row r="635" spans="2:9" ht="78.75">
      <c r="B635" s="161" t="s">
        <v>163</v>
      </c>
      <c r="C635" s="44" t="s">
        <v>29</v>
      </c>
      <c r="D635" s="22">
        <v>12</v>
      </c>
      <c r="E635" s="110" t="s">
        <v>1267</v>
      </c>
      <c r="F635" s="22">
        <v>100</v>
      </c>
      <c r="G635" s="35">
        <v>76604</v>
      </c>
      <c r="H635" s="35">
        <v>76604</v>
      </c>
      <c r="I635" s="35">
        <v>78951</v>
      </c>
    </row>
    <row r="636" spans="2:9" ht="47.25">
      <c r="B636" s="161" t="s">
        <v>970</v>
      </c>
      <c r="C636" s="44" t="s">
        <v>29</v>
      </c>
      <c r="D636" s="22">
        <v>12</v>
      </c>
      <c r="E636" s="110" t="s">
        <v>1267</v>
      </c>
      <c r="F636" s="22">
        <v>200</v>
      </c>
      <c r="G636" s="35">
        <v>50613</v>
      </c>
      <c r="H636" s="35">
        <v>50640</v>
      </c>
      <c r="I636" s="35">
        <v>50640</v>
      </c>
    </row>
    <row r="637" spans="2:9" ht="31.5">
      <c r="B637" s="161" t="s">
        <v>164</v>
      </c>
      <c r="C637" s="44" t="s">
        <v>29</v>
      </c>
      <c r="D637" s="22">
        <v>12</v>
      </c>
      <c r="E637" s="110" t="s">
        <v>1267</v>
      </c>
      <c r="F637" s="22">
        <v>800</v>
      </c>
      <c r="G637" s="35">
        <v>7049</v>
      </c>
      <c r="H637" s="35">
        <v>7076</v>
      </c>
      <c r="I637" s="35">
        <v>7076</v>
      </c>
    </row>
    <row r="638" spans="2:9" ht="35.25" customHeight="1" hidden="1">
      <c r="B638" s="125" t="s">
        <v>1913</v>
      </c>
      <c r="C638" s="44" t="s">
        <v>29</v>
      </c>
      <c r="D638" s="22">
        <v>12</v>
      </c>
      <c r="E638" s="110" t="s">
        <v>1420</v>
      </c>
      <c r="F638" s="22">
        <v>400</v>
      </c>
      <c r="G638" s="35"/>
      <c r="H638" s="35"/>
      <c r="I638" s="35"/>
    </row>
    <row r="639" spans="2:9" ht="30" hidden="1">
      <c r="B639" s="319" t="s">
        <v>1914</v>
      </c>
      <c r="C639" s="44"/>
      <c r="D639" s="22"/>
      <c r="E639" s="110"/>
      <c r="F639" s="22"/>
      <c r="G639" s="320"/>
      <c r="H639" s="320"/>
      <c r="I639" s="320"/>
    </row>
    <row r="640" spans="2:9" ht="31.5">
      <c r="B640" s="125" t="s">
        <v>2026</v>
      </c>
      <c r="C640" s="44" t="s">
        <v>29</v>
      </c>
      <c r="D640" s="22">
        <v>12</v>
      </c>
      <c r="E640" s="110" t="s">
        <v>2023</v>
      </c>
      <c r="F640" s="22">
        <v>200</v>
      </c>
      <c r="G640" s="35">
        <v>7810</v>
      </c>
      <c r="H640" s="35">
        <v>0</v>
      </c>
      <c r="I640" s="35">
        <v>0</v>
      </c>
    </row>
    <row r="641" spans="2:9" ht="47.25">
      <c r="B641" s="125" t="s">
        <v>2025</v>
      </c>
      <c r="C641" s="44" t="s">
        <v>29</v>
      </c>
      <c r="D641" s="22">
        <v>12</v>
      </c>
      <c r="E641" s="110" t="s">
        <v>2024</v>
      </c>
      <c r="F641" s="22">
        <v>200</v>
      </c>
      <c r="G641" s="35">
        <v>5750</v>
      </c>
      <c r="H641" s="35">
        <v>0</v>
      </c>
      <c r="I641" s="35">
        <v>0</v>
      </c>
    </row>
    <row r="642" spans="2:9" ht="45" customHeight="1">
      <c r="B642" s="241" t="s">
        <v>1483</v>
      </c>
      <c r="C642" s="44" t="s">
        <v>29</v>
      </c>
      <c r="D642" s="22" t="s">
        <v>32</v>
      </c>
      <c r="E642" s="110" t="s">
        <v>565</v>
      </c>
      <c r="F642" s="22">
        <v>200</v>
      </c>
      <c r="G642" s="35">
        <v>9655</v>
      </c>
      <c r="H642" s="35">
        <v>15405</v>
      </c>
      <c r="I642" s="35">
        <v>15405</v>
      </c>
    </row>
    <row r="643" spans="2:9" ht="51" customHeight="1">
      <c r="B643" s="241" t="s">
        <v>2021</v>
      </c>
      <c r="C643" s="44" t="s">
        <v>29</v>
      </c>
      <c r="D643" s="22" t="s">
        <v>32</v>
      </c>
      <c r="E643" s="110" t="s">
        <v>565</v>
      </c>
      <c r="F643" s="22">
        <v>400</v>
      </c>
      <c r="G643" s="35">
        <v>1190</v>
      </c>
      <c r="H643" s="35">
        <v>0</v>
      </c>
      <c r="I643" s="35">
        <v>0</v>
      </c>
    </row>
    <row r="644" spans="2:9" ht="31.5">
      <c r="B644" s="241" t="s">
        <v>564</v>
      </c>
      <c r="C644" s="44" t="s">
        <v>29</v>
      </c>
      <c r="D644" s="22" t="s">
        <v>32</v>
      </c>
      <c r="E644" s="110" t="s">
        <v>565</v>
      </c>
      <c r="F644" s="22">
        <v>800</v>
      </c>
      <c r="G644" s="35">
        <v>32494</v>
      </c>
      <c r="H644" s="35">
        <v>33994</v>
      </c>
      <c r="I644" s="35">
        <v>34768</v>
      </c>
    </row>
    <row r="645" spans="2:9" ht="47.25">
      <c r="B645" s="241" t="s">
        <v>2022</v>
      </c>
      <c r="C645" s="44" t="s">
        <v>29</v>
      </c>
      <c r="D645" s="22">
        <v>12</v>
      </c>
      <c r="E645" s="110" t="s">
        <v>2027</v>
      </c>
      <c r="F645" s="22">
        <v>400</v>
      </c>
      <c r="G645" s="35">
        <v>58000</v>
      </c>
      <c r="H645" s="35">
        <v>0</v>
      </c>
      <c r="I645" s="35">
        <v>0</v>
      </c>
    </row>
    <row r="646" spans="2:9" ht="31.5">
      <c r="B646" s="121" t="s">
        <v>168</v>
      </c>
      <c r="C646" s="44" t="s">
        <v>29</v>
      </c>
      <c r="D646" s="22">
        <v>12</v>
      </c>
      <c r="E646" s="110" t="s">
        <v>575</v>
      </c>
      <c r="F646" s="22">
        <v>800</v>
      </c>
      <c r="G646" s="35">
        <v>525882</v>
      </c>
      <c r="H646" s="35">
        <v>5109416</v>
      </c>
      <c r="I646" s="35">
        <v>0</v>
      </c>
    </row>
    <row r="647" spans="2:9" ht="78.75">
      <c r="B647" s="161" t="s">
        <v>158</v>
      </c>
      <c r="C647" s="44" t="s">
        <v>29</v>
      </c>
      <c r="D647" s="22">
        <v>12</v>
      </c>
      <c r="E647" s="110" t="s">
        <v>1210</v>
      </c>
      <c r="F647" s="22">
        <v>100</v>
      </c>
      <c r="G647" s="35">
        <v>13692</v>
      </c>
      <c r="H647" s="35">
        <v>13692</v>
      </c>
      <c r="I647" s="35">
        <v>14110</v>
      </c>
    </row>
    <row r="648" spans="2:9" ht="47.25">
      <c r="B648" s="161" t="s">
        <v>1207</v>
      </c>
      <c r="C648" s="44" t="s">
        <v>29</v>
      </c>
      <c r="D648" s="22">
        <v>12</v>
      </c>
      <c r="E648" s="110" t="s">
        <v>1210</v>
      </c>
      <c r="F648" s="22">
        <v>200</v>
      </c>
      <c r="G648" s="35">
        <v>1811</v>
      </c>
      <c r="H648" s="35">
        <v>1811</v>
      </c>
      <c r="I648" s="35">
        <v>1811</v>
      </c>
    </row>
    <row r="649" spans="2:9" ht="32.25" thickBot="1">
      <c r="B649" s="162" t="s">
        <v>159</v>
      </c>
      <c r="C649" s="44" t="s">
        <v>29</v>
      </c>
      <c r="D649" s="22">
        <v>12</v>
      </c>
      <c r="E649" s="110" t="s">
        <v>1210</v>
      </c>
      <c r="F649" s="22">
        <v>800</v>
      </c>
      <c r="G649" s="35">
        <v>32</v>
      </c>
      <c r="H649" s="35">
        <v>32</v>
      </c>
      <c r="I649" s="35">
        <v>32</v>
      </c>
    </row>
    <row r="650" spans="2:9" ht="20.25" customHeight="1" thickBot="1">
      <c r="B650" s="172" t="s">
        <v>82</v>
      </c>
      <c r="C650" s="8" t="s">
        <v>62</v>
      </c>
      <c r="D650" s="9"/>
      <c r="E650" s="9"/>
      <c r="F650" s="11"/>
      <c r="G650" s="33">
        <f>G651+G659+G677+G692</f>
        <v>397431</v>
      </c>
      <c r="H650" s="33">
        <f>H651+H659+H677+H692</f>
        <v>441629</v>
      </c>
      <c r="I650" s="33">
        <f>I651+I659+I677+I692</f>
        <v>461276</v>
      </c>
    </row>
    <row r="651" spans="2:9" ht="15.75">
      <c r="B651" s="242" t="s">
        <v>83</v>
      </c>
      <c r="C651" s="41" t="s">
        <v>62</v>
      </c>
      <c r="D651" s="15" t="s">
        <v>61</v>
      </c>
      <c r="E651" s="15"/>
      <c r="F651" s="17"/>
      <c r="G651" s="36">
        <f aca="true" t="shared" si="29" ref="G651:I653">G652</f>
        <v>21456</v>
      </c>
      <c r="H651" s="36">
        <f t="shared" si="29"/>
        <v>0</v>
      </c>
      <c r="I651" s="36">
        <f t="shared" si="29"/>
        <v>0</v>
      </c>
    </row>
    <row r="652" spans="2:9" ht="47.25">
      <c r="B652" s="247" t="s">
        <v>478</v>
      </c>
      <c r="C652" s="218" t="s">
        <v>31</v>
      </c>
      <c r="D652" s="219" t="s">
        <v>28</v>
      </c>
      <c r="E652" s="220" t="s">
        <v>30</v>
      </c>
      <c r="F652" s="221"/>
      <c r="G652" s="212">
        <f t="shared" si="29"/>
        <v>21456</v>
      </c>
      <c r="H652" s="212">
        <f t="shared" si="29"/>
        <v>0</v>
      </c>
      <c r="I652" s="212">
        <f t="shared" si="29"/>
        <v>0</v>
      </c>
    </row>
    <row r="653" spans="2:9" ht="15.75">
      <c r="B653" s="121" t="s">
        <v>479</v>
      </c>
      <c r="C653" s="72" t="s">
        <v>31</v>
      </c>
      <c r="D653" s="13" t="s">
        <v>28</v>
      </c>
      <c r="E653" s="132" t="s">
        <v>480</v>
      </c>
      <c r="F653" s="2"/>
      <c r="G653" s="208">
        <f t="shared" si="29"/>
        <v>21456</v>
      </c>
      <c r="H653" s="208">
        <f t="shared" si="29"/>
        <v>0</v>
      </c>
      <c r="I653" s="208">
        <f t="shared" si="29"/>
        <v>0</v>
      </c>
    </row>
    <row r="654" spans="2:9" ht="31.5">
      <c r="B654" s="121" t="s">
        <v>481</v>
      </c>
      <c r="C654" s="72" t="s">
        <v>31</v>
      </c>
      <c r="D654" s="13" t="s">
        <v>28</v>
      </c>
      <c r="E654" s="132" t="s">
        <v>482</v>
      </c>
      <c r="F654" s="2"/>
      <c r="G654" s="208">
        <f>G655+G656+G657+G658</f>
        <v>21456</v>
      </c>
      <c r="H654" s="208">
        <f>H655+H656+H657+H658</f>
        <v>0</v>
      </c>
      <c r="I654" s="208">
        <f>I655+I656+I657+I658</f>
        <v>0</v>
      </c>
    </row>
    <row r="655" spans="2:9" ht="63">
      <c r="B655" s="121" t="s">
        <v>483</v>
      </c>
      <c r="C655" s="72" t="s">
        <v>31</v>
      </c>
      <c r="D655" s="13" t="s">
        <v>28</v>
      </c>
      <c r="E655" s="132" t="s">
        <v>484</v>
      </c>
      <c r="F655" s="2">
        <v>500</v>
      </c>
      <c r="G655" s="35">
        <v>14854</v>
      </c>
      <c r="H655" s="35">
        <v>0</v>
      </c>
      <c r="I655" s="35">
        <v>0</v>
      </c>
    </row>
    <row r="656" spans="2:9" ht="63" hidden="1">
      <c r="B656" s="121" t="s">
        <v>485</v>
      </c>
      <c r="C656" s="72" t="s">
        <v>31</v>
      </c>
      <c r="D656" s="13" t="s">
        <v>28</v>
      </c>
      <c r="E656" s="132" t="s">
        <v>484</v>
      </c>
      <c r="F656" s="2">
        <v>400</v>
      </c>
      <c r="G656" s="35"/>
      <c r="H656" s="35"/>
      <c r="I656" s="35"/>
    </row>
    <row r="657" spans="2:9" ht="32.25" thickBot="1">
      <c r="B657" s="121" t="s">
        <v>486</v>
      </c>
      <c r="C657" s="72" t="s">
        <v>31</v>
      </c>
      <c r="D657" s="13" t="s">
        <v>28</v>
      </c>
      <c r="E657" s="132" t="s">
        <v>487</v>
      </c>
      <c r="F657" s="2">
        <v>500</v>
      </c>
      <c r="G657" s="35">
        <v>6602</v>
      </c>
      <c r="H657" s="35">
        <v>0</v>
      </c>
      <c r="I657" s="35">
        <v>0</v>
      </c>
    </row>
    <row r="658" spans="2:9" ht="51" customHeight="1" hidden="1" thickBot="1">
      <c r="B658" s="248" t="s">
        <v>488</v>
      </c>
      <c r="C658" s="222" t="s">
        <v>31</v>
      </c>
      <c r="D658" s="223" t="s">
        <v>28</v>
      </c>
      <c r="E658" s="224" t="s">
        <v>487</v>
      </c>
      <c r="F658" s="225">
        <v>400</v>
      </c>
      <c r="G658" s="35"/>
      <c r="H658" s="35"/>
      <c r="I658" s="35"/>
    </row>
    <row r="659" spans="2:9" ht="16.5" thickBot="1">
      <c r="B659" s="172" t="s">
        <v>6</v>
      </c>
      <c r="C659" s="8" t="s">
        <v>62</v>
      </c>
      <c r="D659" s="9" t="s">
        <v>26</v>
      </c>
      <c r="E659" s="9"/>
      <c r="F659" s="11"/>
      <c r="G659" s="33">
        <f>G668+G674+G660</f>
        <v>175000</v>
      </c>
      <c r="H659" s="33">
        <f>H668+H674+H660</f>
        <v>225000</v>
      </c>
      <c r="I659" s="33">
        <f>I668+I674+I660</f>
        <v>225000</v>
      </c>
    </row>
    <row r="660" spans="2:9" ht="47.25">
      <c r="B660" s="243" t="s">
        <v>576</v>
      </c>
      <c r="C660" s="68" t="s">
        <v>31</v>
      </c>
      <c r="D660" s="69" t="s">
        <v>3</v>
      </c>
      <c r="E660" s="141" t="s">
        <v>30</v>
      </c>
      <c r="F660" s="184"/>
      <c r="G660" s="213">
        <f>G661+G664</f>
        <v>150000</v>
      </c>
      <c r="H660" s="213">
        <f>H661+H664</f>
        <v>200000</v>
      </c>
      <c r="I660" s="213">
        <f>I661+I664</f>
        <v>200000</v>
      </c>
    </row>
    <row r="661" spans="2:9" ht="15.75">
      <c r="B661" s="146" t="s">
        <v>582</v>
      </c>
      <c r="C661" s="70" t="s">
        <v>31</v>
      </c>
      <c r="D661" s="71" t="s">
        <v>3</v>
      </c>
      <c r="E661" s="119" t="s">
        <v>480</v>
      </c>
      <c r="F661" s="81"/>
      <c r="G661" s="211">
        <f aca="true" t="shared" si="30" ref="G661:I662">G662</f>
        <v>150000</v>
      </c>
      <c r="H661" s="211">
        <f t="shared" si="30"/>
        <v>50000</v>
      </c>
      <c r="I661" s="211">
        <f t="shared" si="30"/>
        <v>50000</v>
      </c>
    </row>
    <row r="662" spans="2:9" ht="31.5">
      <c r="B662" s="146" t="s">
        <v>583</v>
      </c>
      <c r="C662" s="70" t="s">
        <v>31</v>
      </c>
      <c r="D662" s="71" t="s">
        <v>3</v>
      </c>
      <c r="E662" s="119" t="s">
        <v>584</v>
      </c>
      <c r="F662" s="81"/>
      <c r="G662" s="211">
        <f t="shared" si="30"/>
        <v>150000</v>
      </c>
      <c r="H662" s="211">
        <f t="shared" si="30"/>
        <v>50000</v>
      </c>
      <c r="I662" s="211">
        <f t="shared" si="30"/>
        <v>50000</v>
      </c>
    </row>
    <row r="663" spans="2:9" ht="63">
      <c r="B663" s="146" t="s">
        <v>585</v>
      </c>
      <c r="C663" s="70" t="s">
        <v>31</v>
      </c>
      <c r="D663" s="71" t="s">
        <v>3</v>
      </c>
      <c r="E663" s="130" t="s">
        <v>586</v>
      </c>
      <c r="F663" s="81">
        <v>400</v>
      </c>
      <c r="G663" s="35">
        <v>150000</v>
      </c>
      <c r="H663" s="35">
        <v>50000</v>
      </c>
      <c r="I663" s="35">
        <v>50000</v>
      </c>
    </row>
    <row r="664" spans="2:9" ht="39.75" customHeight="1" hidden="1">
      <c r="B664" s="146" t="s">
        <v>587</v>
      </c>
      <c r="C664" s="70" t="s">
        <v>31</v>
      </c>
      <c r="D664" s="71" t="s">
        <v>3</v>
      </c>
      <c r="E664" s="130" t="s">
        <v>494</v>
      </c>
      <c r="F664" s="81"/>
      <c r="G664" s="211">
        <f>G665</f>
        <v>0</v>
      </c>
      <c r="H664" s="211">
        <f>H665</f>
        <v>150000</v>
      </c>
      <c r="I664" s="211">
        <f>I665</f>
        <v>150000</v>
      </c>
    </row>
    <row r="665" spans="2:9" ht="31.5" hidden="1">
      <c r="B665" s="146" t="s">
        <v>588</v>
      </c>
      <c r="C665" s="70" t="s">
        <v>31</v>
      </c>
      <c r="D665" s="71" t="s">
        <v>3</v>
      </c>
      <c r="E665" s="130" t="s">
        <v>589</v>
      </c>
      <c r="F665" s="81"/>
      <c r="G665" s="211">
        <f>G667+G666</f>
        <v>0</v>
      </c>
      <c r="H665" s="211">
        <f>H667+H666</f>
        <v>150000</v>
      </c>
      <c r="I665" s="211">
        <f>I667+I666</f>
        <v>150000</v>
      </c>
    </row>
    <row r="666" spans="2:9" ht="47.25" hidden="1">
      <c r="B666" s="146" t="s">
        <v>2017</v>
      </c>
      <c r="C666" s="70" t="s">
        <v>31</v>
      </c>
      <c r="D666" s="71" t="s">
        <v>3</v>
      </c>
      <c r="E666" s="31" t="s">
        <v>591</v>
      </c>
      <c r="F666" s="81">
        <v>400</v>
      </c>
      <c r="G666" s="211"/>
      <c r="H666" s="211">
        <v>150000</v>
      </c>
      <c r="I666" s="211">
        <v>150000</v>
      </c>
    </row>
    <row r="667" spans="2:9" ht="31.5" hidden="1">
      <c r="B667" s="146" t="s">
        <v>590</v>
      </c>
      <c r="C667" s="70" t="s">
        <v>31</v>
      </c>
      <c r="D667" s="71" t="s">
        <v>3</v>
      </c>
      <c r="E667" s="31" t="s">
        <v>591</v>
      </c>
      <c r="F667" s="81">
        <v>500</v>
      </c>
      <c r="G667" s="35"/>
      <c r="H667" s="35"/>
      <c r="I667" s="35"/>
    </row>
    <row r="668" spans="2:9" ht="38.25" customHeight="1">
      <c r="B668" s="146" t="s">
        <v>592</v>
      </c>
      <c r="C668" s="70" t="s">
        <v>31</v>
      </c>
      <c r="D668" s="71" t="s">
        <v>3</v>
      </c>
      <c r="E668" s="110">
        <v>11</v>
      </c>
      <c r="F668" s="81"/>
      <c r="G668" s="35">
        <f aca="true" t="shared" si="31" ref="G668:I669">G669</f>
        <v>25000</v>
      </c>
      <c r="H668" s="35">
        <f t="shared" si="31"/>
        <v>25000</v>
      </c>
      <c r="I668" s="35">
        <f t="shared" si="31"/>
        <v>25000</v>
      </c>
    </row>
    <row r="669" spans="2:9" ht="15.75">
      <c r="B669" s="121" t="s">
        <v>326</v>
      </c>
      <c r="C669" s="70" t="s">
        <v>31</v>
      </c>
      <c r="D669" s="71" t="s">
        <v>3</v>
      </c>
      <c r="E669" s="110" t="s">
        <v>327</v>
      </c>
      <c r="F669" s="81"/>
      <c r="G669" s="95">
        <f t="shared" si="31"/>
        <v>25000</v>
      </c>
      <c r="H669" s="95">
        <f t="shared" si="31"/>
        <v>25000</v>
      </c>
      <c r="I669" s="95">
        <f t="shared" si="31"/>
        <v>25000</v>
      </c>
    </row>
    <row r="670" spans="2:9" ht="47.25">
      <c r="B670" s="121" t="s">
        <v>407</v>
      </c>
      <c r="C670" s="70" t="s">
        <v>31</v>
      </c>
      <c r="D670" s="71" t="s">
        <v>3</v>
      </c>
      <c r="E670" s="110" t="s">
        <v>408</v>
      </c>
      <c r="F670" s="81"/>
      <c r="G670" s="95">
        <f>G671+G673+G672</f>
        <v>25000</v>
      </c>
      <c r="H670" s="95">
        <f>H671+H673+H672</f>
        <v>25000</v>
      </c>
      <c r="I670" s="95">
        <f>I671+I673+I672</f>
        <v>25000</v>
      </c>
    </row>
    <row r="671" spans="2:9" ht="47.25" hidden="1">
      <c r="B671" s="121" t="s">
        <v>409</v>
      </c>
      <c r="C671" s="70" t="s">
        <v>31</v>
      </c>
      <c r="D671" s="71" t="s">
        <v>3</v>
      </c>
      <c r="E671" s="110" t="s">
        <v>410</v>
      </c>
      <c r="F671" s="81">
        <v>500</v>
      </c>
      <c r="G671" s="95"/>
      <c r="H671" s="95"/>
      <c r="I671" s="95"/>
    </row>
    <row r="672" spans="2:9" ht="47.25" hidden="1">
      <c r="B672" s="121" t="s">
        <v>1733</v>
      </c>
      <c r="C672" s="70" t="s">
        <v>31</v>
      </c>
      <c r="D672" s="71" t="s">
        <v>3</v>
      </c>
      <c r="E672" s="110" t="s">
        <v>410</v>
      </c>
      <c r="F672" s="81">
        <v>500</v>
      </c>
      <c r="G672" s="35"/>
      <c r="H672" s="35"/>
      <c r="I672" s="35"/>
    </row>
    <row r="673" spans="2:9" ht="63.75" thickBot="1">
      <c r="B673" s="121" t="s">
        <v>1628</v>
      </c>
      <c r="C673" s="70" t="s">
        <v>31</v>
      </c>
      <c r="D673" s="71" t="s">
        <v>3</v>
      </c>
      <c r="E673" s="110" t="s">
        <v>412</v>
      </c>
      <c r="F673" s="81">
        <v>500</v>
      </c>
      <c r="G673" s="35">
        <v>25000</v>
      </c>
      <c r="H673" s="35">
        <v>25000</v>
      </c>
      <c r="I673" s="35">
        <v>25000</v>
      </c>
    </row>
    <row r="674" spans="2:9" ht="21.75" customHeight="1" hidden="1">
      <c r="B674" s="121" t="s">
        <v>166</v>
      </c>
      <c r="C674" s="72" t="s">
        <v>31</v>
      </c>
      <c r="D674" s="13" t="s">
        <v>3</v>
      </c>
      <c r="E674" s="110">
        <v>99</v>
      </c>
      <c r="F674" s="226"/>
      <c r="G674" s="95">
        <f aca="true" t="shared" si="32" ref="G674:I675">G675</f>
        <v>0</v>
      </c>
      <c r="H674" s="95">
        <f t="shared" si="32"/>
        <v>0</v>
      </c>
      <c r="I674" s="95">
        <f t="shared" si="32"/>
        <v>0</v>
      </c>
    </row>
    <row r="675" spans="2:9" ht="19.5" customHeight="1" hidden="1">
      <c r="B675" s="121" t="s">
        <v>492</v>
      </c>
      <c r="C675" s="72" t="s">
        <v>31</v>
      </c>
      <c r="D675" s="13" t="s">
        <v>3</v>
      </c>
      <c r="E675" s="110" t="s">
        <v>491</v>
      </c>
      <c r="F675" s="226"/>
      <c r="G675" s="95">
        <f t="shared" si="32"/>
        <v>0</v>
      </c>
      <c r="H675" s="95">
        <f t="shared" si="32"/>
        <v>0</v>
      </c>
      <c r="I675" s="95">
        <f t="shared" si="32"/>
        <v>0</v>
      </c>
    </row>
    <row r="676" spans="2:9" ht="48" hidden="1" thickBot="1">
      <c r="B676" s="244" t="s">
        <v>489</v>
      </c>
      <c r="C676" s="204" t="s">
        <v>31</v>
      </c>
      <c r="D676" s="76" t="s">
        <v>3</v>
      </c>
      <c r="E676" s="120" t="s">
        <v>490</v>
      </c>
      <c r="F676" s="116">
        <v>800</v>
      </c>
      <c r="G676" s="35"/>
      <c r="H676" s="35"/>
      <c r="I676" s="35"/>
    </row>
    <row r="677" spans="2:9" ht="16.5" thickBot="1">
      <c r="B677" s="175" t="s">
        <v>7</v>
      </c>
      <c r="C677" s="8" t="s">
        <v>62</v>
      </c>
      <c r="D677" s="9" t="s">
        <v>55</v>
      </c>
      <c r="E677" s="10"/>
      <c r="F677" s="11"/>
      <c r="G677" s="33">
        <f>G678+G688</f>
        <v>181253</v>
      </c>
      <c r="H677" s="33">
        <f>H678+H688</f>
        <v>197061</v>
      </c>
      <c r="I677" s="33">
        <f>I678+I688</f>
        <v>216155</v>
      </c>
    </row>
    <row r="678" spans="2:9" ht="47.25">
      <c r="B678" s="239" t="s">
        <v>478</v>
      </c>
      <c r="C678" s="206" t="s">
        <v>31</v>
      </c>
      <c r="D678" s="199" t="s">
        <v>112</v>
      </c>
      <c r="E678" s="200" t="s">
        <v>493</v>
      </c>
      <c r="F678" s="5"/>
      <c r="G678" s="207">
        <f>G679</f>
        <v>178253</v>
      </c>
      <c r="H678" s="207">
        <f>H679</f>
        <v>194061</v>
      </c>
      <c r="I678" s="207">
        <f>I679</f>
        <v>213155</v>
      </c>
    </row>
    <row r="679" spans="2:9" ht="33" customHeight="1">
      <c r="B679" s="146" t="s">
        <v>587</v>
      </c>
      <c r="C679" s="72" t="s">
        <v>31</v>
      </c>
      <c r="D679" s="13" t="s">
        <v>112</v>
      </c>
      <c r="E679" s="132" t="s">
        <v>494</v>
      </c>
      <c r="F679" s="2"/>
      <c r="G679" s="208">
        <f>G680+G682+G684</f>
        <v>178253</v>
      </c>
      <c r="H679" s="208">
        <f>H680+H682+H684</f>
        <v>194061</v>
      </c>
      <c r="I679" s="208">
        <f>I680+I682+I684</f>
        <v>213155</v>
      </c>
    </row>
    <row r="680" spans="2:9" ht="33" customHeight="1">
      <c r="B680" s="121" t="s">
        <v>495</v>
      </c>
      <c r="C680" s="72" t="s">
        <v>31</v>
      </c>
      <c r="D680" s="13" t="s">
        <v>112</v>
      </c>
      <c r="E680" s="132" t="s">
        <v>496</v>
      </c>
      <c r="F680" s="2"/>
      <c r="G680" s="208">
        <f>G681</f>
        <v>173579</v>
      </c>
      <c r="H680" s="208">
        <f>H681</f>
        <v>190937</v>
      </c>
      <c r="I680" s="208">
        <f>I681</f>
        <v>210031</v>
      </c>
    </row>
    <row r="681" spans="2:9" ht="31.5">
      <c r="B681" s="121" t="s">
        <v>497</v>
      </c>
      <c r="C681" s="72" t="s">
        <v>31</v>
      </c>
      <c r="D681" s="13" t="s">
        <v>112</v>
      </c>
      <c r="E681" s="132" t="s">
        <v>498</v>
      </c>
      <c r="F681" s="2">
        <v>500</v>
      </c>
      <c r="G681" s="35">
        <v>173579</v>
      </c>
      <c r="H681" s="35">
        <v>190937</v>
      </c>
      <c r="I681" s="35">
        <v>210031</v>
      </c>
    </row>
    <row r="682" spans="2:9" ht="53.25" customHeight="1">
      <c r="B682" s="300" t="s">
        <v>1670</v>
      </c>
      <c r="C682" s="72" t="s">
        <v>31</v>
      </c>
      <c r="D682" s="13" t="s">
        <v>112</v>
      </c>
      <c r="E682" s="132" t="s">
        <v>499</v>
      </c>
      <c r="F682" s="2"/>
      <c r="G682" s="208">
        <f>G683</f>
        <v>1124</v>
      </c>
      <c r="H682" s="208">
        <f>H683</f>
        <v>1124</v>
      </c>
      <c r="I682" s="208">
        <f>I683</f>
        <v>1124</v>
      </c>
    </row>
    <row r="683" spans="2:9" ht="49.5">
      <c r="B683" s="301" t="s">
        <v>1671</v>
      </c>
      <c r="C683" s="72" t="s">
        <v>31</v>
      </c>
      <c r="D683" s="13" t="s">
        <v>112</v>
      </c>
      <c r="E683" s="132" t="s">
        <v>500</v>
      </c>
      <c r="F683" s="2">
        <v>500</v>
      </c>
      <c r="G683" s="35">
        <v>1124</v>
      </c>
      <c r="H683" s="35">
        <v>1124</v>
      </c>
      <c r="I683" s="35">
        <v>1124</v>
      </c>
    </row>
    <row r="684" spans="2:9" ht="31.5">
      <c r="B684" s="121" t="s">
        <v>501</v>
      </c>
      <c r="C684" s="72" t="s">
        <v>31</v>
      </c>
      <c r="D684" s="13" t="s">
        <v>112</v>
      </c>
      <c r="E684" s="132" t="s">
        <v>502</v>
      </c>
      <c r="F684" s="2"/>
      <c r="G684" s="208">
        <f>G685+G686+G687</f>
        <v>3550</v>
      </c>
      <c r="H684" s="208">
        <f>H685+H686+H687</f>
        <v>2000</v>
      </c>
      <c r="I684" s="208">
        <f>I685+I686+I687</f>
        <v>2000</v>
      </c>
    </row>
    <row r="685" spans="2:9" ht="31.5">
      <c r="B685" s="121" t="s">
        <v>503</v>
      </c>
      <c r="C685" s="72" t="s">
        <v>31</v>
      </c>
      <c r="D685" s="13" t="s">
        <v>112</v>
      </c>
      <c r="E685" s="132" t="s">
        <v>504</v>
      </c>
      <c r="F685" s="2">
        <v>800</v>
      </c>
      <c r="G685" s="35">
        <v>3550</v>
      </c>
      <c r="H685" s="35">
        <v>2000</v>
      </c>
      <c r="I685" s="35">
        <v>2000</v>
      </c>
    </row>
    <row r="686" spans="2:9" ht="47.25" hidden="1">
      <c r="B686" s="121" t="s">
        <v>1792</v>
      </c>
      <c r="C686" s="72" t="s">
        <v>31</v>
      </c>
      <c r="D686" s="13" t="s">
        <v>112</v>
      </c>
      <c r="E686" s="132" t="s">
        <v>504</v>
      </c>
      <c r="F686" s="2">
        <v>200</v>
      </c>
      <c r="G686" s="35"/>
      <c r="H686" s="35"/>
      <c r="I686" s="35"/>
    </row>
    <row r="687" spans="2:9" ht="33" hidden="1">
      <c r="B687" s="301" t="s">
        <v>1793</v>
      </c>
      <c r="C687" s="72" t="s">
        <v>31</v>
      </c>
      <c r="D687" s="13" t="s">
        <v>112</v>
      </c>
      <c r="E687" s="132" t="s">
        <v>1794</v>
      </c>
      <c r="F687" s="2">
        <v>500</v>
      </c>
      <c r="G687" s="35"/>
      <c r="H687" s="35"/>
      <c r="I687" s="35"/>
    </row>
    <row r="688" spans="2:9" ht="31.5">
      <c r="B688" s="146" t="s">
        <v>592</v>
      </c>
      <c r="C688" s="70" t="s">
        <v>31</v>
      </c>
      <c r="D688" s="13" t="s">
        <v>112</v>
      </c>
      <c r="E688" s="110">
        <v>11</v>
      </c>
      <c r="F688" s="81"/>
      <c r="G688" s="35">
        <f aca="true" t="shared" si="33" ref="G688:I690">G689</f>
        <v>3000</v>
      </c>
      <c r="H688" s="35">
        <f t="shared" si="33"/>
        <v>3000</v>
      </c>
      <c r="I688" s="35">
        <f t="shared" si="33"/>
        <v>3000</v>
      </c>
    </row>
    <row r="689" spans="2:9" ht="15.75">
      <c r="B689" s="121" t="s">
        <v>326</v>
      </c>
      <c r="C689" s="70" t="s">
        <v>31</v>
      </c>
      <c r="D689" s="13" t="s">
        <v>112</v>
      </c>
      <c r="E689" s="110" t="s">
        <v>327</v>
      </c>
      <c r="F689" s="81"/>
      <c r="G689" s="95">
        <f t="shared" si="33"/>
        <v>3000</v>
      </c>
      <c r="H689" s="95">
        <f t="shared" si="33"/>
        <v>3000</v>
      </c>
      <c r="I689" s="95">
        <f t="shared" si="33"/>
        <v>3000</v>
      </c>
    </row>
    <row r="690" spans="2:9" ht="47.25">
      <c r="B690" s="121" t="s">
        <v>407</v>
      </c>
      <c r="C690" s="70" t="s">
        <v>31</v>
      </c>
      <c r="D690" s="13" t="s">
        <v>112</v>
      </c>
      <c r="E690" s="110" t="s">
        <v>408</v>
      </c>
      <c r="F690" s="81"/>
      <c r="G690" s="95">
        <f>G691</f>
        <v>3000</v>
      </c>
      <c r="H690" s="95">
        <f t="shared" si="33"/>
        <v>3000</v>
      </c>
      <c r="I690" s="95">
        <f t="shared" si="33"/>
        <v>3000</v>
      </c>
    </row>
    <row r="691" spans="2:9" ht="63.75" thickBot="1">
      <c r="B691" s="121" t="s">
        <v>1628</v>
      </c>
      <c r="C691" s="70" t="s">
        <v>31</v>
      </c>
      <c r="D691" s="13" t="s">
        <v>112</v>
      </c>
      <c r="E691" s="110" t="s">
        <v>412</v>
      </c>
      <c r="F691" s="81">
        <v>500</v>
      </c>
      <c r="G691" s="35">
        <v>3000</v>
      </c>
      <c r="H691" s="35">
        <v>3000</v>
      </c>
      <c r="I691" s="35">
        <v>3000</v>
      </c>
    </row>
    <row r="692" spans="2:9" ht="16.5" thickBot="1">
      <c r="B692" s="229" t="s">
        <v>9</v>
      </c>
      <c r="C692" s="50" t="s">
        <v>31</v>
      </c>
      <c r="D692" s="51" t="s">
        <v>31</v>
      </c>
      <c r="E692" s="51"/>
      <c r="F692" s="51"/>
      <c r="G692" s="88">
        <f aca="true" t="shared" si="34" ref="G692:I694">G693</f>
        <v>19722</v>
      </c>
      <c r="H692" s="88">
        <f t="shared" si="34"/>
        <v>19568</v>
      </c>
      <c r="I692" s="88">
        <f t="shared" si="34"/>
        <v>20121</v>
      </c>
    </row>
    <row r="693" spans="2:9" ht="47.25">
      <c r="B693" s="160" t="s">
        <v>1224</v>
      </c>
      <c r="C693" s="154" t="s">
        <v>31</v>
      </c>
      <c r="D693" s="152" t="s">
        <v>31</v>
      </c>
      <c r="E693" s="133" t="s">
        <v>30</v>
      </c>
      <c r="F693" s="46"/>
      <c r="G693" s="86">
        <f t="shared" si="34"/>
        <v>19722</v>
      </c>
      <c r="H693" s="86">
        <f t="shared" si="34"/>
        <v>19568</v>
      </c>
      <c r="I693" s="86">
        <f t="shared" si="34"/>
        <v>20121</v>
      </c>
    </row>
    <row r="694" spans="2:9" ht="15.75">
      <c r="B694" s="161" t="s">
        <v>156</v>
      </c>
      <c r="C694" s="154" t="s">
        <v>31</v>
      </c>
      <c r="D694" s="152" t="s">
        <v>31</v>
      </c>
      <c r="E694" s="133" t="s">
        <v>577</v>
      </c>
      <c r="F694" s="49"/>
      <c r="G694" s="35">
        <f t="shared" si="34"/>
        <v>19722</v>
      </c>
      <c r="H694" s="35">
        <f t="shared" si="34"/>
        <v>19568</v>
      </c>
      <c r="I694" s="35">
        <f t="shared" si="34"/>
        <v>20121</v>
      </c>
    </row>
    <row r="695" spans="2:9" ht="31.5">
      <c r="B695" s="161" t="s">
        <v>157</v>
      </c>
      <c r="C695" s="154" t="s">
        <v>31</v>
      </c>
      <c r="D695" s="152" t="s">
        <v>31</v>
      </c>
      <c r="E695" s="133" t="s">
        <v>1248</v>
      </c>
      <c r="F695" s="49"/>
      <c r="G695" s="35">
        <f>G696+G697+G698</f>
        <v>19722</v>
      </c>
      <c r="H695" s="35">
        <f>H696+H697+H698</f>
        <v>19568</v>
      </c>
      <c r="I695" s="35">
        <f>I696+I697+I698</f>
        <v>20121</v>
      </c>
    </row>
    <row r="696" spans="2:9" ht="78.75">
      <c r="B696" s="161" t="s">
        <v>158</v>
      </c>
      <c r="C696" s="154" t="s">
        <v>31</v>
      </c>
      <c r="D696" s="152" t="s">
        <v>31</v>
      </c>
      <c r="E696" s="133" t="s">
        <v>1249</v>
      </c>
      <c r="F696" s="49" t="s">
        <v>19</v>
      </c>
      <c r="G696" s="35">
        <v>18081</v>
      </c>
      <c r="H696" s="35">
        <v>18081</v>
      </c>
      <c r="I696" s="35">
        <v>18634</v>
      </c>
    </row>
    <row r="697" spans="2:9" ht="47.25">
      <c r="B697" s="161" t="s">
        <v>1207</v>
      </c>
      <c r="C697" s="154" t="s">
        <v>31</v>
      </c>
      <c r="D697" s="152" t="s">
        <v>31</v>
      </c>
      <c r="E697" s="133" t="s">
        <v>1249</v>
      </c>
      <c r="F697" s="49" t="s">
        <v>10</v>
      </c>
      <c r="G697" s="35">
        <v>1639</v>
      </c>
      <c r="H697" s="35">
        <v>1485</v>
      </c>
      <c r="I697" s="35">
        <v>1485</v>
      </c>
    </row>
    <row r="698" spans="2:9" ht="32.25" thickBot="1">
      <c r="B698" s="162" t="s">
        <v>159</v>
      </c>
      <c r="C698" s="154" t="s">
        <v>31</v>
      </c>
      <c r="D698" s="152" t="s">
        <v>31</v>
      </c>
      <c r="E698" s="133" t="s">
        <v>1249</v>
      </c>
      <c r="F698" s="47" t="s">
        <v>52</v>
      </c>
      <c r="G698" s="35">
        <v>2</v>
      </c>
      <c r="H698" s="35">
        <v>2</v>
      </c>
      <c r="I698" s="35">
        <v>2</v>
      </c>
    </row>
    <row r="699" spans="2:9" ht="16.5" thickBot="1">
      <c r="B699" s="172" t="s">
        <v>76</v>
      </c>
      <c r="C699" s="8" t="s">
        <v>97</v>
      </c>
      <c r="D699" s="12"/>
      <c r="E699" s="9"/>
      <c r="F699" s="11"/>
      <c r="G699" s="33">
        <f>G700+G716</f>
        <v>89908</v>
      </c>
      <c r="H699" s="33">
        <f>H700+H716</f>
        <v>87108</v>
      </c>
      <c r="I699" s="33">
        <f>I700+I716</f>
        <v>84871</v>
      </c>
    </row>
    <row r="700" spans="2:9" ht="18.75" customHeight="1" thickBot="1">
      <c r="B700" s="172" t="s">
        <v>16</v>
      </c>
      <c r="C700" s="8" t="s">
        <v>97</v>
      </c>
      <c r="D700" s="9" t="s">
        <v>55</v>
      </c>
      <c r="E700" s="9"/>
      <c r="F700" s="11"/>
      <c r="G700" s="33">
        <f>G701</f>
        <v>13437</v>
      </c>
      <c r="H700" s="33">
        <f>H701</f>
        <v>13137</v>
      </c>
      <c r="I700" s="33">
        <f>I701</f>
        <v>13137</v>
      </c>
    </row>
    <row r="701" spans="2:9" ht="31.5">
      <c r="B701" s="232" t="s">
        <v>172</v>
      </c>
      <c r="C701" s="42" t="s">
        <v>97</v>
      </c>
      <c r="D701" s="5" t="s">
        <v>55</v>
      </c>
      <c r="E701" s="111">
        <v>12</v>
      </c>
      <c r="F701" s="77"/>
      <c r="G701" s="36">
        <f>G702+G710</f>
        <v>13437</v>
      </c>
      <c r="H701" s="36">
        <f>H702+H710</f>
        <v>13137</v>
      </c>
      <c r="I701" s="36">
        <f>I702+I710</f>
        <v>13137</v>
      </c>
    </row>
    <row r="702" spans="2:9" ht="40.5" customHeight="1">
      <c r="B702" s="232" t="s">
        <v>173</v>
      </c>
      <c r="C702" s="40" t="s">
        <v>97</v>
      </c>
      <c r="D702" s="2" t="s">
        <v>55</v>
      </c>
      <c r="E702" s="112" t="s">
        <v>169</v>
      </c>
      <c r="F702" s="113"/>
      <c r="G702" s="34">
        <f>G703+G708</f>
        <v>4270</v>
      </c>
      <c r="H702" s="34">
        <f>H703+H708</f>
        <v>3970</v>
      </c>
      <c r="I702" s="34">
        <f>I703+I708</f>
        <v>3970</v>
      </c>
    </row>
    <row r="703" spans="2:9" ht="31.5">
      <c r="B703" s="232" t="s">
        <v>1431</v>
      </c>
      <c r="C703" s="40" t="s">
        <v>97</v>
      </c>
      <c r="D703" s="2" t="s">
        <v>55</v>
      </c>
      <c r="E703" s="112" t="s">
        <v>170</v>
      </c>
      <c r="F703" s="113"/>
      <c r="G703" s="35">
        <f>G704</f>
        <v>670</v>
      </c>
      <c r="H703" s="35">
        <f>H704</f>
        <v>370</v>
      </c>
      <c r="I703" s="35">
        <f>I704</f>
        <v>370</v>
      </c>
    </row>
    <row r="704" spans="2:9" ht="47.25">
      <c r="B704" s="121" t="s">
        <v>1484</v>
      </c>
      <c r="C704" s="40" t="s">
        <v>97</v>
      </c>
      <c r="D704" s="2" t="s">
        <v>55</v>
      </c>
      <c r="E704" s="114" t="s">
        <v>171</v>
      </c>
      <c r="F704" s="3">
        <v>200</v>
      </c>
      <c r="G704" s="35">
        <v>670</v>
      </c>
      <c r="H704" s="35">
        <v>370</v>
      </c>
      <c r="I704" s="35">
        <v>370</v>
      </c>
    </row>
    <row r="705" spans="2:9" ht="15.75" hidden="1">
      <c r="B705" s="232"/>
      <c r="C705" s="40"/>
      <c r="D705" s="2"/>
      <c r="E705" s="185"/>
      <c r="F705" s="3"/>
      <c r="G705" s="35"/>
      <c r="H705" s="35"/>
      <c r="I705" s="35"/>
    </row>
    <row r="706" spans="2:9" ht="78.75" hidden="1">
      <c r="B706" s="232" t="s">
        <v>117</v>
      </c>
      <c r="C706" s="40" t="s">
        <v>97</v>
      </c>
      <c r="D706" s="2" t="s">
        <v>55</v>
      </c>
      <c r="E706" s="2" t="s">
        <v>102</v>
      </c>
      <c r="F706" s="3"/>
      <c r="G706" s="35">
        <f>G707</f>
        <v>0</v>
      </c>
      <c r="H706" s="35">
        <f>H707</f>
        <v>0</v>
      </c>
      <c r="I706" s="35">
        <f>I707</f>
        <v>0</v>
      </c>
    </row>
    <row r="707" spans="2:9" ht="15.75" hidden="1">
      <c r="B707" s="232" t="s">
        <v>101</v>
      </c>
      <c r="C707" s="40" t="s">
        <v>97</v>
      </c>
      <c r="D707" s="2" t="s">
        <v>55</v>
      </c>
      <c r="E707" s="2" t="s">
        <v>102</v>
      </c>
      <c r="F707" s="3">
        <v>500</v>
      </c>
      <c r="G707" s="35"/>
      <c r="H707" s="35"/>
      <c r="I707" s="35"/>
    </row>
    <row r="708" spans="2:9" s="24" customFormat="1" ht="63">
      <c r="B708" s="121" t="s">
        <v>176</v>
      </c>
      <c r="C708" s="40" t="s">
        <v>97</v>
      </c>
      <c r="D708" s="2" t="s">
        <v>55</v>
      </c>
      <c r="E708" s="114" t="s">
        <v>175</v>
      </c>
      <c r="F708" s="3"/>
      <c r="G708" s="35">
        <f>G709</f>
        <v>3600</v>
      </c>
      <c r="H708" s="35">
        <f>H709</f>
        <v>3600</v>
      </c>
      <c r="I708" s="35">
        <f>I709</f>
        <v>3600</v>
      </c>
    </row>
    <row r="709" spans="2:9" s="24" customFormat="1" ht="63">
      <c r="B709" s="249" t="s">
        <v>177</v>
      </c>
      <c r="C709" s="40" t="s">
        <v>97</v>
      </c>
      <c r="D709" s="2" t="s">
        <v>55</v>
      </c>
      <c r="E709" s="114" t="s">
        <v>174</v>
      </c>
      <c r="F709" s="3">
        <v>500</v>
      </c>
      <c r="G709" s="35">
        <v>3600</v>
      </c>
      <c r="H709" s="35">
        <v>3600</v>
      </c>
      <c r="I709" s="35">
        <v>3600</v>
      </c>
    </row>
    <row r="710" spans="2:9" s="24" customFormat="1" ht="39.75" customHeight="1">
      <c r="B710" s="121" t="s">
        <v>1665</v>
      </c>
      <c r="C710" s="70" t="s">
        <v>111</v>
      </c>
      <c r="D710" s="71" t="s">
        <v>112</v>
      </c>
      <c r="E710" s="110" t="s">
        <v>413</v>
      </c>
      <c r="F710" s="81"/>
      <c r="G710" s="95">
        <f>G714+G711</f>
        <v>9167</v>
      </c>
      <c r="H710" s="95">
        <f>H714+H711</f>
        <v>9167</v>
      </c>
      <c r="I710" s="95">
        <f>I714+I711</f>
        <v>9167</v>
      </c>
    </row>
    <row r="711" spans="2:9" s="24" customFormat="1" ht="126">
      <c r="B711" s="161" t="s">
        <v>1334</v>
      </c>
      <c r="C711" s="70" t="s">
        <v>111</v>
      </c>
      <c r="D711" s="71" t="s">
        <v>112</v>
      </c>
      <c r="E711" s="110" t="s">
        <v>1335</v>
      </c>
      <c r="F711" s="107"/>
      <c r="G711" s="95">
        <f>G712+G713</f>
        <v>9012</v>
      </c>
      <c r="H711" s="95">
        <f>H712+H713</f>
        <v>9012</v>
      </c>
      <c r="I711" s="95">
        <f>I712+I713</f>
        <v>9012</v>
      </c>
    </row>
    <row r="712" spans="2:9" s="24" customFormat="1" ht="141.75">
      <c r="B712" s="161" t="s">
        <v>1577</v>
      </c>
      <c r="C712" s="70" t="s">
        <v>111</v>
      </c>
      <c r="D712" s="71" t="s">
        <v>112</v>
      </c>
      <c r="E712" s="110" t="s">
        <v>1576</v>
      </c>
      <c r="F712" s="81">
        <v>100</v>
      </c>
      <c r="G712" s="35">
        <v>9012</v>
      </c>
      <c r="H712" s="35">
        <v>9012</v>
      </c>
      <c r="I712" s="35">
        <v>9012</v>
      </c>
    </row>
    <row r="713" spans="2:9" s="24" customFormat="1" ht="110.25" hidden="1">
      <c r="B713" s="161" t="s">
        <v>1578</v>
      </c>
      <c r="C713" s="70" t="s">
        <v>111</v>
      </c>
      <c r="D713" s="71" t="s">
        <v>112</v>
      </c>
      <c r="E713" s="110" t="s">
        <v>1576</v>
      </c>
      <c r="F713" s="81">
        <v>200</v>
      </c>
      <c r="G713" s="35"/>
      <c r="H713" s="35"/>
      <c r="I713" s="35"/>
    </row>
    <row r="714" spans="2:9" s="24" customFormat="1" ht="47.25">
      <c r="B714" s="121" t="s">
        <v>414</v>
      </c>
      <c r="C714" s="70" t="s">
        <v>111</v>
      </c>
      <c r="D714" s="71" t="s">
        <v>112</v>
      </c>
      <c r="E714" s="119" t="s">
        <v>415</v>
      </c>
      <c r="F714" s="22"/>
      <c r="G714" s="95">
        <f>G715</f>
        <v>155</v>
      </c>
      <c r="H714" s="95">
        <f>H715</f>
        <v>155</v>
      </c>
      <c r="I714" s="95">
        <f>I715</f>
        <v>155</v>
      </c>
    </row>
    <row r="715" spans="2:9" s="24" customFormat="1" ht="109.5" customHeight="1" thickBot="1">
      <c r="B715" s="121" t="s">
        <v>1485</v>
      </c>
      <c r="C715" s="70" t="s">
        <v>111</v>
      </c>
      <c r="D715" s="71" t="s">
        <v>112</v>
      </c>
      <c r="E715" s="106" t="s">
        <v>416</v>
      </c>
      <c r="F715" s="81">
        <v>200</v>
      </c>
      <c r="G715" s="35">
        <v>155</v>
      </c>
      <c r="H715" s="35">
        <v>155</v>
      </c>
      <c r="I715" s="35">
        <v>155</v>
      </c>
    </row>
    <row r="716" spans="2:9" ht="16.5" thickBot="1">
      <c r="B716" s="172" t="s">
        <v>77</v>
      </c>
      <c r="C716" s="8" t="s">
        <v>97</v>
      </c>
      <c r="D716" s="9" t="s">
        <v>62</v>
      </c>
      <c r="E716" s="9"/>
      <c r="F716" s="11"/>
      <c r="G716" s="33">
        <f aca="true" t="shared" si="35" ref="G716:I717">G717</f>
        <v>76471</v>
      </c>
      <c r="H716" s="33">
        <f t="shared" si="35"/>
        <v>73971</v>
      </c>
      <c r="I716" s="33">
        <f t="shared" si="35"/>
        <v>71734</v>
      </c>
    </row>
    <row r="717" spans="2:9" ht="48" customHeight="1">
      <c r="B717" s="147" t="s">
        <v>1336</v>
      </c>
      <c r="C717" s="164" t="s">
        <v>111</v>
      </c>
      <c r="D717" s="163" t="s">
        <v>31</v>
      </c>
      <c r="E717" s="143" t="s">
        <v>32</v>
      </c>
      <c r="F717" s="52"/>
      <c r="G717" s="87">
        <f t="shared" si="35"/>
        <v>76471</v>
      </c>
      <c r="H717" s="87">
        <f t="shared" si="35"/>
        <v>73971</v>
      </c>
      <c r="I717" s="87">
        <f t="shared" si="35"/>
        <v>71734</v>
      </c>
    </row>
    <row r="718" spans="2:9" ht="15.75">
      <c r="B718" s="147" t="s">
        <v>156</v>
      </c>
      <c r="C718" s="165" t="s">
        <v>111</v>
      </c>
      <c r="D718" s="163" t="s">
        <v>31</v>
      </c>
      <c r="E718" s="143" t="s">
        <v>1339</v>
      </c>
      <c r="F718" s="52"/>
      <c r="G718" s="87">
        <f>G719+G723</f>
        <v>76471</v>
      </c>
      <c r="H718" s="87">
        <f>H719+H723</f>
        <v>73971</v>
      </c>
      <c r="I718" s="87">
        <f>I719+I723</f>
        <v>71734</v>
      </c>
    </row>
    <row r="719" spans="2:9" ht="31.5">
      <c r="B719" s="147" t="s">
        <v>157</v>
      </c>
      <c r="C719" s="165" t="s">
        <v>111</v>
      </c>
      <c r="D719" s="163" t="s">
        <v>31</v>
      </c>
      <c r="E719" s="143" t="s">
        <v>1340</v>
      </c>
      <c r="F719" s="52"/>
      <c r="G719" s="87">
        <f>G720+G721+G722</f>
        <v>65725</v>
      </c>
      <c r="H719" s="87">
        <f>H720+H721+H722</f>
        <v>63225</v>
      </c>
      <c r="I719" s="87">
        <f>I720+I721+I722</f>
        <v>60701</v>
      </c>
    </row>
    <row r="720" spans="2:9" ht="78.75">
      <c r="B720" s="147" t="s">
        <v>158</v>
      </c>
      <c r="C720" s="165" t="s">
        <v>111</v>
      </c>
      <c r="D720" s="163" t="s">
        <v>31</v>
      </c>
      <c r="E720" s="143" t="s">
        <v>1341</v>
      </c>
      <c r="F720" s="52" t="s">
        <v>19</v>
      </c>
      <c r="G720" s="35">
        <v>45715</v>
      </c>
      <c r="H720" s="35">
        <v>45715</v>
      </c>
      <c r="I720" s="35">
        <v>47091</v>
      </c>
    </row>
    <row r="721" spans="2:9" ht="47.25">
      <c r="B721" s="147" t="s">
        <v>1207</v>
      </c>
      <c r="C721" s="165" t="s">
        <v>111</v>
      </c>
      <c r="D721" s="163" t="s">
        <v>31</v>
      </c>
      <c r="E721" s="143" t="s">
        <v>1341</v>
      </c>
      <c r="F721" s="52" t="s">
        <v>10</v>
      </c>
      <c r="G721" s="35">
        <v>19601</v>
      </c>
      <c r="H721" s="35">
        <v>17101</v>
      </c>
      <c r="I721" s="35">
        <v>13201</v>
      </c>
    </row>
    <row r="722" spans="2:9" s="24" customFormat="1" ht="31.5">
      <c r="B722" s="147" t="s">
        <v>159</v>
      </c>
      <c r="C722" s="165" t="s">
        <v>111</v>
      </c>
      <c r="D722" s="163" t="s">
        <v>31</v>
      </c>
      <c r="E722" s="143" t="s">
        <v>1341</v>
      </c>
      <c r="F722" s="52" t="s">
        <v>52</v>
      </c>
      <c r="G722" s="35">
        <v>409</v>
      </c>
      <c r="H722" s="35">
        <v>409</v>
      </c>
      <c r="I722" s="35">
        <v>409</v>
      </c>
    </row>
    <row r="723" spans="2:9" s="24" customFormat="1" ht="47.25">
      <c r="B723" s="147" t="s">
        <v>1337</v>
      </c>
      <c r="C723" s="165" t="s">
        <v>111</v>
      </c>
      <c r="D723" s="163" t="s">
        <v>31</v>
      </c>
      <c r="E723" s="143" t="s">
        <v>1342</v>
      </c>
      <c r="F723" s="52"/>
      <c r="G723" s="35">
        <f>G724</f>
        <v>10746</v>
      </c>
      <c r="H723" s="35">
        <f>H724</f>
        <v>10746</v>
      </c>
      <c r="I723" s="35">
        <f>I724</f>
        <v>11033</v>
      </c>
    </row>
    <row r="724" spans="2:9" s="24" customFormat="1" ht="48" thickBot="1">
      <c r="B724" s="147" t="s">
        <v>1338</v>
      </c>
      <c r="C724" s="166" t="s">
        <v>111</v>
      </c>
      <c r="D724" s="163" t="s">
        <v>31</v>
      </c>
      <c r="E724" s="143" t="s">
        <v>1343</v>
      </c>
      <c r="F724" s="52" t="s">
        <v>64</v>
      </c>
      <c r="G724" s="35">
        <v>10746</v>
      </c>
      <c r="H724" s="35">
        <v>10746</v>
      </c>
      <c r="I724" s="35">
        <v>11033</v>
      </c>
    </row>
    <row r="725" spans="2:9" s="24" customFormat="1" ht="16.5" thickBot="1">
      <c r="B725" s="250" t="s">
        <v>78</v>
      </c>
      <c r="C725" s="8" t="s">
        <v>98</v>
      </c>
      <c r="D725" s="14"/>
      <c r="E725" s="14"/>
      <c r="F725" s="79"/>
      <c r="G725" s="33">
        <f>G726+G756+G849+G874+G897+G907+G940+G946+G839</f>
        <v>15517780</v>
      </c>
      <c r="H725" s="33">
        <f>H726+H756+H849+H874+H897+H907+H940+H946+H839</f>
        <v>15971766</v>
      </c>
      <c r="I725" s="33">
        <f>I726+I756+I849+I874+I897+I907+I940+I946+I839</f>
        <v>16699903</v>
      </c>
    </row>
    <row r="726" spans="2:9" s="24" customFormat="1" ht="16.5" thickBot="1">
      <c r="B726" s="251" t="s">
        <v>93</v>
      </c>
      <c r="C726" s="43" t="s">
        <v>98</v>
      </c>
      <c r="D726" s="29">
        <v>1</v>
      </c>
      <c r="E726" s="7"/>
      <c r="F726" s="30"/>
      <c r="G726" s="37">
        <f>G727+G752</f>
        <v>2857136</v>
      </c>
      <c r="H726" s="37">
        <f>H727+H752</f>
        <v>2782140</v>
      </c>
      <c r="I726" s="37">
        <f>I727+I752</f>
        <v>3081234</v>
      </c>
    </row>
    <row r="727" spans="2:9" s="24" customFormat="1" ht="31.5">
      <c r="B727" s="243" t="s">
        <v>1629</v>
      </c>
      <c r="C727" s="68" t="s">
        <v>104</v>
      </c>
      <c r="D727" s="69" t="s">
        <v>28</v>
      </c>
      <c r="E727" s="186" t="s">
        <v>3</v>
      </c>
      <c r="F727" s="184"/>
      <c r="G727" s="213">
        <f>G728</f>
        <v>2857136</v>
      </c>
      <c r="H727" s="213">
        <f>H728</f>
        <v>2782140</v>
      </c>
      <c r="I727" s="213">
        <f>I728</f>
        <v>3081234</v>
      </c>
    </row>
    <row r="728" spans="2:9" s="24" customFormat="1" ht="15.75">
      <c r="B728" s="146" t="s">
        <v>593</v>
      </c>
      <c r="C728" s="70" t="s">
        <v>104</v>
      </c>
      <c r="D728" s="71" t="s">
        <v>28</v>
      </c>
      <c r="E728" s="130" t="s">
        <v>594</v>
      </c>
      <c r="F728" s="81"/>
      <c r="G728" s="211">
        <f>G729+G731+G733</f>
        <v>2857136</v>
      </c>
      <c r="H728" s="211">
        <f>H729+H731+H733</f>
        <v>2782140</v>
      </c>
      <c r="I728" s="211">
        <f>I729+I731+I733</f>
        <v>3081234</v>
      </c>
    </row>
    <row r="729" spans="2:9" s="24" customFormat="1" ht="31.5">
      <c r="B729" s="146" t="s">
        <v>1053</v>
      </c>
      <c r="C729" s="70" t="s">
        <v>104</v>
      </c>
      <c r="D729" s="71" t="s">
        <v>28</v>
      </c>
      <c r="E729" s="130" t="s">
        <v>1052</v>
      </c>
      <c r="F729" s="81"/>
      <c r="G729" s="211">
        <f>G730</f>
        <v>2605216</v>
      </c>
      <c r="H729" s="211">
        <f>H730</f>
        <v>2714774</v>
      </c>
      <c r="I729" s="211">
        <f>I730</f>
        <v>2933868</v>
      </c>
    </row>
    <row r="730" spans="2:9" s="24" customFormat="1" ht="63">
      <c r="B730" s="146" t="s">
        <v>1054</v>
      </c>
      <c r="C730" s="70" t="s">
        <v>104</v>
      </c>
      <c r="D730" s="71" t="s">
        <v>28</v>
      </c>
      <c r="E730" s="130" t="s">
        <v>1055</v>
      </c>
      <c r="F730" s="81">
        <v>500</v>
      </c>
      <c r="G730" s="35">
        <v>2605216</v>
      </c>
      <c r="H730" s="35">
        <v>2714774</v>
      </c>
      <c r="I730" s="35">
        <v>2933868</v>
      </c>
    </row>
    <row r="731" spans="2:9" s="24" customFormat="1" ht="31.5">
      <c r="B731" s="146" t="s">
        <v>1057</v>
      </c>
      <c r="C731" s="70" t="s">
        <v>104</v>
      </c>
      <c r="D731" s="71" t="s">
        <v>28</v>
      </c>
      <c r="E731" s="130" t="s">
        <v>1056</v>
      </c>
      <c r="F731" s="81"/>
      <c r="G731" s="211">
        <f>G732</f>
        <v>67366</v>
      </c>
      <c r="H731" s="211">
        <f>H732</f>
        <v>67366</v>
      </c>
      <c r="I731" s="211">
        <f>I732</f>
        <v>67366</v>
      </c>
    </row>
    <row r="732" spans="2:9" s="24" customFormat="1" ht="31.5">
      <c r="B732" s="146" t="s">
        <v>1058</v>
      </c>
      <c r="C732" s="70" t="s">
        <v>104</v>
      </c>
      <c r="D732" s="71" t="s">
        <v>28</v>
      </c>
      <c r="E732" s="130" t="s">
        <v>1059</v>
      </c>
      <c r="F732" s="81">
        <v>500</v>
      </c>
      <c r="G732" s="35">
        <v>67366</v>
      </c>
      <c r="H732" s="35">
        <v>67366</v>
      </c>
      <c r="I732" s="35">
        <v>67366</v>
      </c>
    </row>
    <row r="733" spans="2:9" s="24" customFormat="1" ht="31.5">
      <c r="B733" s="146" t="s">
        <v>595</v>
      </c>
      <c r="C733" s="70" t="s">
        <v>104</v>
      </c>
      <c r="D733" s="71" t="s">
        <v>28</v>
      </c>
      <c r="E733" s="130" t="s">
        <v>596</v>
      </c>
      <c r="F733" s="81"/>
      <c r="G733" s="211">
        <f>G735+G736+G751+G734</f>
        <v>184554</v>
      </c>
      <c r="H733" s="211">
        <f>H735+H736+H751+H734</f>
        <v>0</v>
      </c>
      <c r="I733" s="211">
        <f>I735+I736+I751+I734</f>
        <v>80000</v>
      </c>
    </row>
    <row r="734" spans="2:9" s="24" customFormat="1" ht="31.5" hidden="1">
      <c r="B734" s="146" t="s">
        <v>1683</v>
      </c>
      <c r="C734" s="70" t="s">
        <v>104</v>
      </c>
      <c r="D734" s="71" t="s">
        <v>28</v>
      </c>
      <c r="E734" s="130" t="s">
        <v>1714</v>
      </c>
      <c r="F734" s="81">
        <v>400</v>
      </c>
      <c r="G734" s="211"/>
      <c r="H734" s="211"/>
      <c r="I734" s="211"/>
    </row>
    <row r="735" spans="2:9" ht="63">
      <c r="B735" s="146" t="s">
        <v>597</v>
      </c>
      <c r="C735" s="70" t="s">
        <v>104</v>
      </c>
      <c r="D735" s="71" t="s">
        <v>28</v>
      </c>
      <c r="E735" s="130" t="s">
        <v>598</v>
      </c>
      <c r="F735" s="81">
        <v>400</v>
      </c>
      <c r="G735" s="35">
        <v>171454</v>
      </c>
      <c r="H735" s="35"/>
      <c r="I735" s="35">
        <v>80000</v>
      </c>
    </row>
    <row r="736" spans="2:9" ht="51" customHeight="1">
      <c r="B736" s="146" t="s">
        <v>599</v>
      </c>
      <c r="C736" s="70" t="s">
        <v>104</v>
      </c>
      <c r="D736" s="71" t="s">
        <v>28</v>
      </c>
      <c r="E736" s="130" t="s">
        <v>600</v>
      </c>
      <c r="F736" s="81">
        <v>500</v>
      </c>
      <c r="G736" s="35">
        <v>5000</v>
      </c>
      <c r="H736" s="35"/>
      <c r="I736" s="35"/>
    </row>
    <row r="737" spans="2:9" ht="15.75" hidden="1">
      <c r="B737" s="146"/>
      <c r="C737" s="70"/>
      <c r="D737" s="71"/>
      <c r="E737" s="81"/>
      <c r="F737" s="81"/>
      <c r="G737" s="35" t="e">
        <f>#REF!+#REF!</f>
        <v>#REF!</v>
      </c>
      <c r="H737" s="35" t="e">
        <f>#REF!+#REF!</f>
        <v>#REF!</v>
      </c>
      <c r="I737" s="35" t="e">
        <f>#REF!+#REF!</f>
        <v>#REF!</v>
      </c>
    </row>
    <row r="738" spans="2:9" ht="15.75" hidden="1">
      <c r="B738" s="146"/>
      <c r="C738" s="70"/>
      <c r="D738" s="71"/>
      <c r="E738" s="81"/>
      <c r="F738" s="81"/>
      <c r="G738" s="35" t="e">
        <f>#REF!+#REF!</f>
        <v>#REF!</v>
      </c>
      <c r="H738" s="35" t="e">
        <f>#REF!+#REF!</f>
        <v>#REF!</v>
      </c>
      <c r="I738" s="35" t="e">
        <f>#REF!+#REF!</f>
        <v>#REF!</v>
      </c>
    </row>
    <row r="739" spans="2:9" ht="15.75" hidden="1">
      <c r="B739" s="146"/>
      <c r="C739" s="70"/>
      <c r="D739" s="71"/>
      <c r="E739" s="81"/>
      <c r="F739" s="81"/>
      <c r="G739" s="35" t="e">
        <f>#REF!+#REF!</f>
        <v>#REF!</v>
      </c>
      <c r="H739" s="35" t="e">
        <f>#REF!+#REF!</f>
        <v>#REF!</v>
      </c>
      <c r="I739" s="35" t="e">
        <f>#REF!+#REF!</f>
        <v>#REF!</v>
      </c>
    </row>
    <row r="740" spans="2:9" ht="15.75" hidden="1">
      <c r="B740" s="146"/>
      <c r="C740" s="70"/>
      <c r="D740" s="71"/>
      <c r="E740" s="81"/>
      <c r="F740" s="81"/>
      <c r="G740" s="35" t="e">
        <f>#REF!+#REF!</f>
        <v>#REF!</v>
      </c>
      <c r="H740" s="35" t="e">
        <f>#REF!+#REF!</f>
        <v>#REF!</v>
      </c>
      <c r="I740" s="35" t="e">
        <f>#REF!+#REF!</f>
        <v>#REF!</v>
      </c>
    </row>
    <row r="741" spans="2:9" ht="15.75" hidden="1">
      <c r="B741" s="146"/>
      <c r="C741" s="70"/>
      <c r="D741" s="71"/>
      <c r="E741" s="81"/>
      <c r="F741" s="81"/>
      <c r="G741" s="35" t="e">
        <f>#REF!+#REF!</f>
        <v>#REF!</v>
      </c>
      <c r="H741" s="35" t="e">
        <f>#REF!+#REF!</f>
        <v>#REF!</v>
      </c>
      <c r="I741" s="35" t="e">
        <f>#REF!+#REF!</f>
        <v>#REF!</v>
      </c>
    </row>
    <row r="742" spans="2:9" ht="15.75" hidden="1">
      <c r="B742" s="146"/>
      <c r="C742" s="70"/>
      <c r="D742" s="71"/>
      <c r="E742" s="81"/>
      <c r="F742" s="81"/>
      <c r="G742" s="35" t="e">
        <f>#REF!+#REF!</f>
        <v>#REF!</v>
      </c>
      <c r="H742" s="35" t="e">
        <f>#REF!+#REF!</f>
        <v>#REF!</v>
      </c>
      <c r="I742" s="35" t="e">
        <f>#REF!+#REF!</f>
        <v>#REF!</v>
      </c>
    </row>
    <row r="743" spans="2:9" ht="85.5" customHeight="1" hidden="1">
      <c r="B743" s="252"/>
      <c r="C743" s="44"/>
      <c r="D743" s="4"/>
      <c r="E743" s="4"/>
      <c r="F743" s="22"/>
      <c r="G743" s="35" t="e">
        <f>#REF!+#REF!</f>
        <v>#REF!</v>
      </c>
      <c r="H743" s="35" t="e">
        <f>#REF!+#REF!</f>
        <v>#REF!</v>
      </c>
      <c r="I743" s="35" t="e">
        <f>#REF!+#REF!</f>
        <v>#REF!</v>
      </c>
    </row>
    <row r="744" spans="2:9" ht="15.75" hidden="1">
      <c r="B744" s="253"/>
      <c r="C744" s="44"/>
      <c r="D744" s="4"/>
      <c r="E744" s="4"/>
      <c r="F744" s="22"/>
      <c r="G744" s="35" t="e">
        <f>#REF!+#REF!</f>
        <v>#REF!</v>
      </c>
      <c r="H744" s="35" t="e">
        <f>#REF!+#REF!</f>
        <v>#REF!</v>
      </c>
      <c r="I744" s="35" t="e">
        <f>#REF!+#REF!</f>
        <v>#REF!</v>
      </c>
    </row>
    <row r="745" spans="2:9" ht="111" customHeight="1" hidden="1">
      <c r="B745" s="254"/>
      <c r="C745" s="44"/>
      <c r="D745" s="4"/>
      <c r="E745" s="4"/>
      <c r="F745" s="22"/>
      <c r="G745" s="35" t="e">
        <f>#REF!+#REF!</f>
        <v>#REF!</v>
      </c>
      <c r="H745" s="35" t="e">
        <f>#REF!+#REF!</f>
        <v>#REF!</v>
      </c>
      <c r="I745" s="35" t="e">
        <f>#REF!+#REF!</f>
        <v>#REF!</v>
      </c>
    </row>
    <row r="746" spans="2:9" ht="15.75" hidden="1">
      <c r="B746" s="255"/>
      <c r="C746" s="44"/>
      <c r="D746" s="4"/>
      <c r="E746" s="4"/>
      <c r="F746" s="22"/>
      <c r="G746" s="35" t="e">
        <f>#REF!+#REF!</f>
        <v>#REF!</v>
      </c>
      <c r="H746" s="35" t="e">
        <f>#REF!+#REF!</f>
        <v>#REF!</v>
      </c>
      <c r="I746" s="35" t="e">
        <f>#REF!+#REF!</f>
        <v>#REF!</v>
      </c>
    </row>
    <row r="747" spans="2:9" ht="15.75" hidden="1">
      <c r="B747" s="121"/>
      <c r="C747" s="44"/>
      <c r="D747" s="4"/>
      <c r="E747" s="4"/>
      <c r="F747" s="22"/>
      <c r="G747" s="35" t="e">
        <f>#REF!+#REF!</f>
        <v>#REF!</v>
      </c>
      <c r="H747" s="35" t="e">
        <f>#REF!+#REF!</f>
        <v>#REF!</v>
      </c>
      <c r="I747" s="35" t="e">
        <f>#REF!+#REF!</f>
        <v>#REF!</v>
      </c>
    </row>
    <row r="748" spans="2:9" ht="15.75" hidden="1">
      <c r="B748" s="255"/>
      <c r="C748" s="44"/>
      <c r="D748" s="4"/>
      <c r="E748" s="4"/>
      <c r="F748" s="22"/>
      <c r="G748" s="35" t="e">
        <f>#REF!+#REF!</f>
        <v>#REF!</v>
      </c>
      <c r="H748" s="35" t="e">
        <f>#REF!+#REF!</f>
        <v>#REF!</v>
      </c>
      <c r="I748" s="35" t="e">
        <f>#REF!+#REF!</f>
        <v>#REF!</v>
      </c>
    </row>
    <row r="749" spans="2:9" ht="105.75" customHeight="1" hidden="1">
      <c r="B749" s="121"/>
      <c r="C749" s="44"/>
      <c r="D749" s="4"/>
      <c r="E749" s="4"/>
      <c r="F749" s="22"/>
      <c r="G749" s="35" t="e">
        <f>#REF!+#REF!</f>
        <v>#REF!</v>
      </c>
      <c r="H749" s="35" t="e">
        <f>#REF!+#REF!</f>
        <v>#REF!</v>
      </c>
      <c r="I749" s="35" t="e">
        <f>#REF!+#REF!</f>
        <v>#REF!</v>
      </c>
    </row>
    <row r="750" spans="2:9" ht="15.75" hidden="1">
      <c r="B750" s="255"/>
      <c r="C750" s="44"/>
      <c r="D750" s="4"/>
      <c r="E750" s="4"/>
      <c r="F750" s="22"/>
      <c r="G750" s="35" t="e">
        <f>#REF!+#REF!</f>
        <v>#REF!</v>
      </c>
      <c r="H750" s="35" t="e">
        <f>#REF!+#REF!</f>
        <v>#REF!</v>
      </c>
      <c r="I750" s="35" t="e">
        <f>#REF!+#REF!</f>
        <v>#REF!</v>
      </c>
    </row>
    <row r="751" spans="2:9" ht="32.25" thickBot="1">
      <c r="B751" s="255" t="s">
        <v>1589</v>
      </c>
      <c r="C751" s="70" t="s">
        <v>104</v>
      </c>
      <c r="D751" s="71" t="s">
        <v>28</v>
      </c>
      <c r="E751" s="132" t="s">
        <v>1588</v>
      </c>
      <c r="F751" s="22">
        <v>500</v>
      </c>
      <c r="G751" s="35">
        <v>8100</v>
      </c>
      <c r="H751" s="35"/>
      <c r="I751" s="35"/>
    </row>
    <row r="752" spans="2:9" ht="31.5" hidden="1">
      <c r="B752" s="255" t="s">
        <v>1630</v>
      </c>
      <c r="C752" s="70" t="s">
        <v>104</v>
      </c>
      <c r="D752" s="71" t="s">
        <v>28</v>
      </c>
      <c r="E752" s="132" t="s">
        <v>29</v>
      </c>
      <c r="F752" s="22"/>
      <c r="G752" s="35">
        <f>G753</f>
        <v>0</v>
      </c>
      <c r="H752" s="35">
        <f>H753</f>
        <v>0</v>
      </c>
      <c r="I752" s="35">
        <f>I753</f>
        <v>0</v>
      </c>
    </row>
    <row r="753" spans="2:9" ht="18" customHeight="1" hidden="1">
      <c r="B753" s="257" t="s">
        <v>787</v>
      </c>
      <c r="C753" s="44" t="s">
        <v>104</v>
      </c>
      <c r="D753" s="71" t="s">
        <v>28</v>
      </c>
      <c r="E753" s="187" t="s">
        <v>788</v>
      </c>
      <c r="F753" s="22"/>
      <c r="G753" s="35">
        <f aca="true" t="shared" si="36" ref="G753:I754">G754</f>
        <v>0</v>
      </c>
      <c r="H753" s="35">
        <f t="shared" si="36"/>
        <v>0</v>
      </c>
      <c r="I753" s="35">
        <f t="shared" si="36"/>
        <v>0</v>
      </c>
    </row>
    <row r="754" spans="2:9" ht="47.25" hidden="1">
      <c r="B754" s="255" t="s">
        <v>1106</v>
      </c>
      <c r="C754" s="44" t="s">
        <v>104</v>
      </c>
      <c r="D754" s="71" t="s">
        <v>28</v>
      </c>
      <c r="E754" s="187" t="s">
        <v>207</v>
      </c>
      <c r="F754" s="22"/>
      <c r="G754" s="35">
        <f t="shared" si="36"/>
        <v>0</v>
      </c>
      <c r="H754" s="35">
        <f t="shared" si="36"/>
        <v>0</v>
      </c>
      <c r="I754" s="35">
        <f t="shared" si="36"/>
        <v>0</v>
      </c>
    </row>
    <row r="755" spans="2:9" ht="34.5" customHeight="1" hidden="1" thickBot="1">
      <c r="B755" s="255" t="s">
        <v>1769</v>
      </c>
      <c r="C755" s="44" t="s">
        <v>104</v>
      </c>
      <c r="D755" s="71" t="s">
        <v>28</v>
      </c>
      <c r="E755" s="188" t="s">
        <v>1758</v>
      </c>
      <c r="F755" s="81">
        <v>500</v>
      </c>
      <c r="G755" s="35"/>
      <c r="H755" s="35"/>
      <c r="I755" s="35"/>
    </row>
    <row r="756" spans="2:9" ht="16.5" thickBot="1">
      <c r="B756" s="172" t="s">
        <v>79</v>
      </c>
      <c r="C756" s="8" t="s">
        <v>98</v>
      </c>
      <c r="D756" s="9" t="s">
        <v>26</v>
      </c>
      <c r="E756" s="9"/>
      <c r="F756" s="11"/>
      <c r="G756" s="33">
        <f>G829+G806+G818+G824+G757+G835</f>
        <v>9811411</v>
      </c>
      <c r="H756" s="33">
        <f>H829+H806+H818+H824+H757+H835</f>
        <v>10269950</v>
      </c>
      <c r="I756" s="33">
        <f>I829+I806+I818+I824+I757+I835</f>
        <v>10582377</v>
      </c>
    </row>
    <row r="757" spans="2:9" ht="31.5">
      <c r="B757" s="243" t="s">
        <v>1629</v>
      </c>
      <c r="C757" s="68" t="s">
        <v>104</v>
      </c>
      <c r="D757" s="69" t="s">
        <v>3</v>
      </c>
      <c r="E757" s="186" t="s">
        <v>3</v>
      </c>
      <c r="F757" s="184"/>
      <c r="G757" s="213">
        <f>G758+G794+G803</f>
        <v>9661906</v>
      </c>
      <c r="H757" s="213">
        <f>H758+H794+H803</f>
        <v>10120126</v>
      </c>
      <c r="I757" s="213">
        <f>I758+I794+I803</f>
        <v>10426044</v>
      </c>
    </row>
    <row r="758" spans="2:9" ht="18" customHeight="1">
      <c r="B758" s="146" t="s">
        <v>601</v>
      </c>
      <c r="C758" s="70" t="s">
        <v>104</v>
      </c>
      <c r="D758" s="71" t="s">
        <v>3</v>
      </c>
      <c r="E758" s="130" t="s">
        <v>602</v>
      </c>
      <c r="F758" s="81"/>
      <c r="G758" s="211">
        <f>G759+G769+G771+G774+G779+G782</f>
        <v>9655541</v>
      </c>
      <c r="H758" s="211">
        <f>H759+H769+H771+H774+H779+H782</f>
        <v>10113761</v>
      </c>
      <c r="I758" s="211">
        <f>I759+I769+I771+I774+I779+I782</f>
        <v>10419679</v>
      </c>
    </row>
    <row r="759" spans="2:9" ht="18" customHeight="1">
      <c r="B759" s="146" t="s">
        <v>1060</v>
      </c>
      <c r="C759" s="70" t="s">
        <v>104</v>
      </c>
      <c r="D759" s="71" t="s">
        <v>3</v>
      </c>
      <c r="E759" s="130" t="s">
        <v>1071</v>
      </c>
      <c r="F759" s="81"/>
      <c r="G759" s="211">
        <f>G760+G761+G762+G763+G764+G765+G766+G767+G768</f>
        <v>9135084</v>
      </c>
      <c r="H759" s="211">
        <f>H760+H761+H762+H763+H764+H765+H766+H767+H768</f>
        <v>9455075</v>
      </c>
      <c r="I759" s="211">
        <f>I760+I761+I762+I763+I764+I765+I766+I767+I768</f>
        <v>10067955</v>
      </c>
    </row>
    <row r="760" spans="2:9" ht="78.75">
      <c r="B760" s="146" t="s">
        <v>1061</v>
      </c>
      <c r="C760" s="70" t="s">
        <v>104</v>
      </c>
      <c r="D760" s="71" t="s">
        <v>3</v>
      </c>
      <c r="E760" s="130" t="s">
        <v>1072</v>
      </c>
      <c r="F760" s="81">
        <v>100</v>
      </c>
      <c r="G760" s="35">
        <v>12744</v>
      </c>
      <c r="H760" s="35">
        <v>13508</v>
      </c>
      <c r="I760" s="35">
        <v>14589</v>
      </c>
    </row>
    <row r="761" spans="2:9" ht="47.25">
      <c r="B761" s="146" t="s">
        <v>1486</v>
      </c>
      <c r="C761" s="70" t="s">
        <v>104</v>
      </c>
      <c r="D761" s="71" t="s">
        <v>3</v>
      </c>
      <c r="E761" s="130" t="s">
        <v>1072</v>
      </c>
      <c r="F761" s="81">
        <v>200</v>
      </c>
      <c r="G761" s="35">
        <v>308</v>
      </c>
      <c r="H761" s="35">
        <v>308</v>
      </c>
      <c r="I761" s="35">
        <v>308</v>
      </c>
    </row>
    <row r="762" spans="2:9" ht="47.25">
      <c r="B762" s="146" t="s">
        <v>1432</v>
      </c>
      <c r="C762" s="70" t="s">
        <v>104</v>
      </c>
      <c r="D762" s="71" t="s">
        <v>3</v>
      </c>
      <c r="E762" s="130" t="s">
        <v>1072</v>
      </c>
      <c r="F762" s="81" t="s">
        <v>18</v>
      </c>
      <c r="G762" s="35">
        <v>454399</v>
      </c>
      <c r="H762" s="35">
        <v>466563</v>
      </c>
      <c r="I762" s="35">
        <v>495159</v>
      </c>
    </row>
    <row r="763" spans="2:9" ht="31.5">
      <c r="B763" s="146" t="s">
        <v>1062</v>
      </c>
      <c r="C763" s="70" t="s">
        <v>104</v>
      </c>
      <c r="D763" s="71" t="s">
        <v>3</v>
      </c>
      <c r="E763" s="130" t="s">
        <v>1072</v>
      </c>
      <c r="F763" s="81">
        <v>800</v>
      </c>
      <c r="G763" s="35">
        <v>4</v>
      </c>
      <c r="H763" s="35">
        <v>4</v>
      </c>
      <c r="I763" s="35">
        <v>4</v>
      </c>
    </row>
    <row r="764" spans="2:9" ht="47.25">
      <c r="B764" s="146" t="s">
        <v>434</v>
      </c>
      <c r="C764" s="70" t="s">
        <v>104</v>
      </c>
      <c r="D764" s="71" t="s">
        <v>3</v>
      </c>
      <c r="E764" s="130" t="s">
        <v>1073</v>
      </c>
      <c r="F764" s="81">
        <v>600</v>
      </c>
      <c r="G764" s="35">
        <v>10724</v>
      </c>
      <c r="H764" s="35">
        <v>11158</v>
      </c>
      <c r="I764" s="35">
        <v>11709</v>
      </c>
    </row>
    <row r="765" spans="2:9" ht="94.5">
      <c r="B765" s="146" t="s">
        <v>1063</v>
      </c>
      <c r="C765" s="70" t="s">
        <v>104</v>
      </c>
      <c r="D765" s="71" t="s">
        <v>3</v>
      </c>
      <c r="E765" s="130" t="s">
        <v>1074</v>
      </c>
      <c r="F765" s="81">
        <v>100</v>
      </c>
      <c r="G765" s="35">
        <v>255</v>
      </c>
      <c r="H765" s="35">
        <v>255</v>
      </c>
      <c r="I765" s="35">
        <v>255</v>
      </c>
    </row>
    <row r="766" spans="2:9" ht="63">
      <c r="B766" s="146" t="s">
        <v>1433</v>
      </c>
      <c r="C766" s="70" t="s">
        <v>104</v>
      </c>
      <c r="D766" s="71" t="s">
        <v>3</v>
      </c>
      <c r="E766" s="130" t="s">
        <v>1074</v>
      </c>
      <c r="F766" s="81">
        <v>600</v>
      </c>
      <c r="G766" s="35">
        <v>1775</v>
      </c>
      <c r="H766" s="35">
        <v>1775</v>
      </c>
      <c r="I766" s="35">
        <v>1775</v>
      </c>
    </row>
    <row r="767" spans="2:9" ht="31.5">
      <c r="B767" s="146" t="s">
        <v>1064</v>
      </c>
      <c r="C767" s="70" t="s">
        <v>104</v>
      </c>
      <c r="D767" s="71" t="s">
        <v>3</v>
      </c>
      <c r="E767" s="130" t="s">
        <v>1075</v>
      </c>
      <c r="F767" s="81">
        <v>500</v>
      </c>
      <c r="G767" s="35">
        <v>8549966</v>
      </c>
      <c r="H767" s="35">
        <v>8856595</v>
      </c>
      <c r="I767" s="35">
        <v>9439247</v>
      </c>
    </row>
    <row r="768" spans="2:9" ht="47.25">
      <c r="B768" s="146" t="s">
        <v>1065</v>
      </c>
      <c r="C768" s="70" t="s">
        <v>104</v>
      </c>
      <c r="D768" s="71" t="s">
        <v>3</v>
      </c>
      <c r="E768" s="130" t="s">
        <v>1076</v>
      </c>
      <c r="F768" s="81">
        <v>500</v>
      </c>
      <c r="G768" s="35">
        <v>104909</v>
      </c>
      <c r="H768" s="35">
        <v>104909</v>
      </c>
      <c r="I768" s="35">
        <v>104909</v>
      </c>
    </row>
    <row r="769" spans="2:9" ht="15.75">
      <c r="B769" s="146" t="s">
        <v>1066</v>
      </c>
      <c r="C769" s="70" t="s">
        <v>104</v>
      </c>
      <c r="D769" s="71" t="s">
        <v>3</v>
      </c>
      <c r="E769" s="130" t="s">
        <v>1077</v>
      </c>
      <c r="F769" s="81"/>
      <c r="G769" s="211">
        <f>G770</f>
        <v>846</v>
      </c>
      <c r="H769" s="211">
        <f>H770</f>
        <v>876</v>
      </c>
      <c r="I769" s="211">
        <f>I770</f>
        <v>894</v>
      </c>
    </row>
    <row r="770" spans="2:9" ht="31.5">
      <c r="B770" s="146" t="s">
        <v>1067</v>
      </c>
      <c r="C770" s="70" t="s">
        <v>104</v>
      </c>
      <c r="D770" s="71" t="s">
        <v>3</v>
      </c>
      <c r="E770" s="130" t="s">
        <v>1078</v>
      </c>
      <c r="F770" s="81" t="s">
        <v>75</v>
      </c>
      <c r="G770" s="35">
        <v>846</v>
      </c>
      <c r="H770" s="35">
        <v>876</v>
      </c>
      <c r="I770" s="35">
        <v>894</v>
      </c>
    </row>
    <row r="771" spans="2:9" ht="15.75">
      <c r="B771" s="146" t="s">
        <v>1068</v>
      </c>
      <c r="C771" s="70" t="s">
        <v>104</v>
      </c>
      <c r="D771" s="71" t="s">
        <v>3</v>
      </c>
      <c r="E771" s="130" t="s">
        <v>1079</v>
      </c>
      <c r="F771" s="81"/>
      <c r="G771" s="211">
        <f>G772+G773</f>
        <v>67020</v>
      </c>
      <c r="H771" s="211">
        <f>H772+H773</f>
        <v>67020</v>
      </c>
      <c r="I771" s="211">
        <f>I772+I773</f>
        <v>67020</v>
      </c>
    </row>
    <row r="772" spans="2:9" ht="63">
      <c r="B772" s="146" t="s">
        <v>1860</v>
      </c>
      <c r="C772" s="70" t="s">
        <v>104</v>
      </c>
      <c r="D772" s="71" t="s">
        <v>3</v>
      </c>
      <c r="E772" s="130" t="s">
        <v>1080</v>
      </c>
      <c r="F772" s="81" t="s">
        <v>10</v>
      </c>
      <c r="G772" s="35">
        <v>6300</v>
      </c>
      <c r="H772" s="35">
        <v>6300</v>
      </c>
      <c r="I772" s="35">
        <v>6300</v>
      </c>
    </row>
    <row r="773" spans="2:9" ht="31.5">
      <c r="B773" s="146" t="s">
        <v>759</v>
      </c>
      <c r="C773" s="70" t="s">
        <v>104</v>
      </c>
      <c r="D773" s="71" t="s">
        <v>3</v>
      </c>
      <c r="E773" s="130" t="s">
        <v>2028</v>
      </c>
      <c r="F773" s="81">
        <v>200</v>
      </c>
      <c r="G773" s="35">
        <v>60720</v>
      </c>
      <c r="H773" s="35">
        <v>60720</v>
      </c>
      <c r="I773" s="35">
        <v>60720</v>
      </c>
    </row>
    <row r="774" spans="2:9" ht="15.75">
      <c r="B774" s="146" t="s">
        <v>1069</v>
      </c>
      <c r="C774" s="70" t="s">
        <v>104</v>
      </c>
      <c r="D774" s="71" t="s">
        <v>3</v>
      </c>
      <c r="E774" s="130" t="s">
        <v>1081</v>
      </c>
      <c r="F774" s="81"/>
      <c r="G774" s="211">
        <f>G777+G775+G776+G778</f>
        <v>112</v>
      </c>
      <c r="H774" s="211">
        <f>H777+H775+H776+H778</f>
        <v>112</v>
      </c>
      <c r="I774" s="211">
        <f>I777+I775+I776+I778</f>
        <v>112</v>
      </c>
    </row>
    <row r="775" spans="2:9" ht="35.25" customHeight="1" hidden="1">
      <c r="B775" s="146" t="s">
        <v>1679</v>
      </c>
      <c r="C775" s="70" t="s">
        <v>104</v>
      </c>
      <c r="D775" s="71" t="s">
        <v>3</v>
      </c>
      <c r="E775" s="130" t="s">
        <v>1680</v>
      </c>
      <c r="F775" s="81">
        <v>200</v>
      </c>
      <c r="G775" s="211"/>
      <c r="H775" s="211"/>
      <c r="I775" s="211"/>
    </row>
    <row r="776" spans="2:9" ht="35.25" customHeight="1" hidden="1">
      <c r="B776" s="146" t="s">
        <v>1950</v>
      </c>
      <c r="C776" s="70" t="s">
        <v>104</v>
      </c>
      <c r="D776" s="71" t="s">
        <v>3</v>
      </c>
      <c r="E776" s="130" t="s">
        <v>1680</v>
      </c>
      <c r="F776" s="81">
        <v>300</v>
      </c>
      <c r="G776" s="211"/>
      <c r="H776" s="211"/>
      <c r="I776" s="211"/>
    </row>
    <row r="777" spans="2:9" ht="47.25" hidden="1">
      <c r="B777" s="146" t="s">
        <v>1951</v>
      </c>
      <c r="C777" s="70" t="s">
        <v>104</v>
      </c>
      <c r="D777" s="71" t="s">
        <v>3</v>
      </c>
      <c r="E777" s="130" t="s">
        <v>1082</v>
      </c>
      <c r="F777" s="81">
        <v>200</v>
      </c>
      <c r="G777" s="35"/>
      <c r="H777" s="35"/>
      <c r="I777" s="35"/>
    </row>
    <row r="778" spans="2:9" ht="31.5">
      <c r="B778" s="146" t="s">
        <v>1952</v>
      </c>
      <c r="C778" s="70" t="s">
        <v>104</v>
      </c>
      <c r="D778" s="71" t="s">
        <v>3</v>
      </c>
      <c r="E778" s="130" t="s">
        <v>1082</v>
      </c>
      <c r="F778" s="81">
        <v>300</v>
      </c>
      <c r="G778" s="35">
        <v>112</v>
      </c>
      <c r="H778" s="35">
        <v>112</v>
      </c>
      <c r="I778" s="35">
        <v>112</v>
      </c>
    </row>
    <row r="779" spans="2:9" ht="31.5">
      <c r="B779" s="146" t="s">
        <v>1070</v>
      </c>
      <c r="C779" s="70" t="s">
        <v>104</v>
      </c>
      <c r="D779" s="71" t="s">
        <v>3</v>
      </c>
      <c r="E779" s="130" t="s">
        <v>1083</v>
      </c>
      <c r="F779" s="81"/>
      <c r="G779" s="211">
        <f>G780+G781</f>
        <v>13918</v>
      </c>
      <c r="H779" s="211">
        <f>H780+H781</f>
        <v>13918</v>
      </c>
      <c r="I779" s="211">
        <f>I780+I781</f>
        <v>13918</v>
      </c>
    </row>
    <row r="780" spans="2:9" ht="31.5">
      <c r="B780" s="146" t="s">
        <v>759</v>
      </c>
      <c r="C780" s="70" t="s">
        <v>104</v>
      </c>
      <c r="D780" s="71" t="s">
        <v>3</v>
      </c>
      <c r="E780" s="130" t="s">
        <v>1084</v>
      </c>
      <c r="F780" s="81">
        <v>200</v>
      </c>
      <c r="G780" s="35">
        <v>7791</v>
      </c>
      <c r="H780" s="35">
        <v>7791</v>
      </c>
      <c r="I780" s="35">
        <v>7791</v>
      </c>
    </row>
    <row r="781" spans="2:9" ht="31.5">
      <c r="B781" s="146" t="s">
        <v>834</v>
      </c>
      <c r="C781" s="70" t="s">
        <v>104</v>
      </c>
      <c r="D781" s="71" t="s">
        <v>3</v>
      </c>
      <c r="E781" s="130" t="s">
        <v>1084</v>
      </c>
      <c r="F781" s="81">
        <v>600</v>
      </c>
      <c r="G781" s="35">
        <v>6127</v>
      </c>
      <c r="H781" s="35">
        <v>6127</v>
      </c>
      <c r="I781" s="35">
        <v>6127</v>
      </c>
    </row>
    <row r="782" spans="2:9" ht="31.5">
      <c r="B782" s="146" t="s">
        <v>603</v>
      </c>
      <c r="C782" s="70" t="s">
        <v>104</v>
      </c>
      <c r="D782" s="71" t="s">
        <v>3</v>
      </c>
      <c r="E782" s="130" t="s">
        <v>604</v>
      </c>
      <c r="F782" s="81"/>
      <c r="G782" s="211">
        <f>G784+G792+G793+G783+G791+G786+G790+G785+G787+G789+G788</f>
        <v>438561</v>
      </c>
      <c r="H782" s="211">
        <f>H784+H792+H793+H783+H791+H786+H790+H785+H787+H789+H788</f>
        <v>576760</v>
      </c>
      <c r="I782" s="211">
        <f>I784+I792+I793+I783+I791+I786+I790+I785+I787+I789+I788</f>
        <v>269780</v>
      </c>
    </row>
    <row r="783" spans="2:9" ht="31.5" hidden="1">
      <c r="B783" s="146" t="s">
        <v>1683</v>
      </c>
      <c r="C783" s="70" t="s">
        <v>104</v>
      </c>
      <c r="D783" s="71" t="s">
        <v>3</v>
      </c>
      <c r="E783" s="130" t="s">
        <v>1684</v>
      </c>
      <c r="F783" s="81">
        <v>400</v>
      </c>
      <c r="G783" s="211"/>
      <c r="H783" s="211"/>
      <c r="I783" s="211"/>
    </row>
    <row r="784" spans="2:9" ht="63">
      <c r="B784" s="146" t="s">
        <v>597</v>
      </c>
      <c r="C784" s="70" t="s">
        <v>104</v>
      </c>
      <c r="D784" s="71" t="s">
        <v>3</v>
      </c>
      <c r="E784" s="130" t="s">
        <v>605</v>
      </c>
      <c r="F784" s="81">
        <v>400</v>
      </c>
      <c r="G784" s="211">
        <v>48252</v>
      </c>
      <c r="H784" s="211">
        <v>77725</v>
      </c>
      <c r="I784" s="211">
        <v>104780</v>
      </c>
    </row>
    <row r="785" spans="2:9" ht="66.75" customHeight="1" hidden="1">
      <c r="B785" s="305" t="s">
        <v>1881</v>
      </c>
      <c r="C785" s="71" t="s">
        <v>104</v>
      </c>
      <c r="D785" s="71" t="s">
        <v>3</v>
      </c>
      <c r="E785" s="130" t="s">
        <v>605</v>
      </c>
      <c r="F785" s="81">
        <v>400</v>
      </c>
      <c r="G785" s="211"/>
      <c r="H785" s="211"/>
      <c r="I785" s="211"/>
    </row>
    <row r="786" spans="2:9" ht="51.75" customHeight="1" hidden="1">
      <c r="B786" s="305" t="s">
        <v>1806</v>
      </c>
      <c r="C786" s="71" t="s">
        <v>104</v>
      </c>
      <c r="D786" s="13" t="s">
        <v>3</v>
      </c>
      <c r="E786" s="130" t="s">
        <v>1804</v>
      </c>
      <c r="F786" s="81">
        <v>500</v>
      </c>
      <c r="G786" s="211"/>
      <c r="H786" s="211"/>
      <c r="I786" s="211"/>
    </row>
    <row r="787" spans="2:9" ht="51.75" customHeight="1" hidden="1">
      <c r="B787" s="305" t="s">
        <v>1895</v>
      </c>
      <c r="C787" s="71" t="s">
        <v>104</v>
      </c>
      <c r="D787" s="13" t="s">
        <v>3</v>
      </c>
      <c r="E787" s="130" t="s">
        <v>1894</v>
      </c>
      <c r="F787" s="81">
        <v>500</v>
      </c>
      <c r="G787" s="211"/>
      <c r="H787" s="211"/>
      <c r="I787" s="211"/>
    </row>
    <row r="788" spans="2:9" ht="63" hidden="1">
      <c r="B788" s="305" t="s">
        <v>2018</v>
      </c>
      <c r="C788" s="71" t="s">
        <v>104</v>
      </c>
      <c r="D788" s="13" t="s">
        <v>3</v>
      </c>
      <c r="E788" s="130" t="s">
        <v>1896</v>
      </c>
      <c r="F788" s="81">
        <v>400</v>
      </c>
      <c r="G788" s="211"/>
      <c r="H788" s="211">
        <v>379035</v>
      </c>
      <c r="I788" s="211">
        <v>105000</v>
      </c>
    </row>
    <row r="789" spans="2:9" ht="64.5" customHeight="1">
      <c r="B789" s="305" t="s">
        <v>1897</v>
      </c>
      <c r="C789" s="71" t="s">
        <v>104</v>
      </c>
      <c r="D789" s="13" t="s">
        <v>3</v>
      </c>
      <c r="E789" s="130" t="s">
        <v>1896</v>
      </c>
      <c r="F789" s="81">
        <v>500</v>
      </c>
      <c r="G789" s="211">
        <v>359389</v>
      </c>
      <c r="H789" s="211">
        <v>120000</v>
      </c>
      <c r="I789" s="211">
        <v>60000</v>
      </c>
    </row>
    <row r="790" spans="2:9" ht="63" hidden="1">
      <c r="B790" s="305" t="s">
        <v>1807</v>
      </c>
      <c r="C790" s="71" t="s">
        <v>104</v>
      </c>
      <c r="D790" s="13" t="s">
        <v>3</v>
      </c>
      <c r="E790" s="130" t="s">
        <v>1805</v>
      </c>
      <c r="F790" s="81">
        <v>500</v>
      </c>
      <c r="G790" s="211"/>
      <c r="H790" s="211"/>
      <c r="I790" s="211"/>
    </row>
    <row r="791" spans="2:9" ht="59.25" customHeight="1" hidden="1">
      <c r="B791" s="146" t="s">
        <v>1686</v>
      </c>
      <c r="C791" s="70" t="s">
        <v>104</v>
      </c>
      <c r="D791" s="71" t="s">
        <v>3</v>
      </c>
      <c r="E791" s="130" t="s">
        <v>1685</v>
      </c>
      <c r="F791" s="81">
        <v>500</v>
      </c>
      <c r="G791" s="211"/>
      <c r="H791" s="211"/>
      <c r="I791" s="211"/>
    </row>
    <row r="792" spans="2:9" ht="47.25">
      <c r="B792" s="146" t="s">
        <v>606</v>
      </c>
      <c r="C792" s="70" t="s">
        <v>104</v>
      </c>
      <c r="D792" s="71" t="s">
        <v>3</v>
      </c>
      <c r="E792" s="130" t="s">
        <v>607</v>
      </c>
      <c r="F792" s="81">
        <v>500</v>
      </c>
      <c r="G792" s="35">
        <v>13340</v>
      </c>
      <c r="H792" s="35"/>
      <c r="I792" s="35"/>
    </row>
    <row r="793" spans="2:9" ht="35.25" customHeight="1">
      <c r="B793" s="146" t="s">
        <v>1591</v>
      </c>
      <c r="C793" s="70" t="s">
        <v>104</v>
      </c>
      <c r="D793" s="71" t="s">
        <v>3</v>
      </c>
      <c r="E793" s="130" t="s">
        <v>1590</v>
      </c>
      <c r="F793" s="81">
        <v>500</v>
      </c>
      <c r="G793" s="35">
        <v>17580</v>
      </c>
      <c r="H793" s="35"/>
      <c r="I793" s="35"/>
    </row>
    <row r="794" spans="2:9" ht="15.75" hidden="1">
      <c r="B794" s="254" t="s">
        <v>1085</v>
      </c>
      <c r="C794" s="44" t="s">
        <v>104</v>
      </c>
      <c r="D794" s="4" t="s">
        <v>3</v>
      </c>
      <c r="E794" s="132" t="s">
        <v>1086</v>
      </c>
      <c r="F794" s="22"/>
      <c r="G794" s="35">
        <f>G795+G797+G800</f>
        <v>0</v>
      </c>
      <c r="H794" s="35">
        <f>H795+H797+H800</f>
        <v>0</v>
      </c>
      <c r="I794" s="35">
        <f>I795+I797+I800</f>
        <v>0</v>
      </c>
    </row>
    <row r="795" spans="2:9" ht="31.5" hidden="1">
      <c r="B795" s="255" t="s">
        <v>1087</v>
      </c>
      <c r="C795" s="44" t="s">
        <v>104</v>
      </c>
      <c r="D795" s="4" t="s">
        <v>3</v>
      </c>
      <c r="E795" s="132" t="s">
        <v>1088</v>
      </c>
      <c r="F795" s="4"/>
      <c r="G795" s="35">
        <f>G796</f>
        <v>0</v>
      </c>
      <c r="H795" s="35">
        <f>H796</f>
        <v>0</v>
      </c>
      <c r="I795" s="35">
        <f>I796</f>
        <v>0</v>
      </c>
    </row>
    <row r="796" spans="2:9" ht="47.25" hidden="1">
      <c r="B796" s="254" t="s">
        <v>1434</v>
      </c>
      <c r="C796" s="44" t="s">
        <v>104</v>
      </c>
      <c r="D796" s="4" t="s">
        <v>3</v>
      </c>
      <c r="E796" s="132" t="s">
        <v>1089</v>
      </c>
      <c r="F796" s="22">
        <v>600</v>
      </c>
      <c r="G796" s="35"/>
      <c r="H796" s="35"/>
      <c r="I796" s="35"/>
    </row>
    <row r="797" spans="2:9" ht="31.5" hidden="1">
      <c r="B797" s="255" t="s">
        <v>1090</v>
      </c>
      <c r="C797" s="44" t="s">
        <v>104</v>
      </c>
      <c r="D797" s="4" t="s">
        <v>3</v>
      </c>
      <c r="E797" s="132" t="s">
        <v>1091</v>
      </c>
      <c r="F797" s="22"/>
      <c r="G797" s="35">
        <f>G798+G799</f>
        <v>0</v>
      </c>
      <c r="H797" s="35">
        <f>H798+H799</f>
        <v>0</v>
      </c>
      <c r="I797" s="35">
        <f>I798+I799</f>
        <v>0</v>
      </c>
    </row>
    <row r="798" spans="2:9" ht="31.5" hidden="1">
      <c r="B798" s="255" t="s">
        <v>834</v>
      </c>
      <c r="C798" s="44" t="s">
        <v>104</v>
      </c>
      <c r="D798" s="4" t="s">
        <v>3</v>
      </c>
      <c r="E798" s="132" t="s">
        <v>1092</v>
      </c>
      <c r="F798" s="22">
        <v>600</v>
      </c>
      <c r="G798" s="35"/>
      <c r="H798" s="35"/>
      <c r="I798" s="35"/>
    </row>
    <row r="799" spans="2:9" ht="63" hidden="1">
      <c r="B799" s="255" t="s">
        <v>1938</v>
      </c>
      <c r="C799" s="44" t="s">
        <v>104</v>
      </c>
      <c r="D799" s="4" t="s">
        <v>3</v>
      </c>
      <c r="E799" s="132" t="s">
        <v>1937</v>
      </c>
      <c r="F799" s="22">
        <v>200</v>
      </c>
      <c r="G799" s="35"/>
      <c r="H799" s="35"/>
      <c r="I799" s="35"/>
    </row>
    <row r="800" spans="2:9" ht="31.5" hidden="1">
      <c r="B800" s="255" t="s">
        <v>1688</v>
      </c>
      <c r="C800" s="44" t="s">
        <v>104</v>
      </c>
      <c r="D800" s="4" t="s">
        <v>3</v>
      </c>
      <c r="E800" s="132" t="s">
        <v>1687</v>
      </c>
      <c r="F800" s="22"/>
      <c r="G800" s="35">
        <f>G801+G802</f>
        <v>0</v>
      </c>
      <c r="H800" s="35">
        <f>H801+H802</f>
        <v>0</v>
      </c>
      <c r="I800" s="35">
        <f>I801+I802</f>
        <v>0</v>
      </c>
    </row>
    <row r="801" spans="2:9" ht="63" hidden="1">
      <c r="B801" s="146" t="s">
        <v>597</v>
      </c>
      <c r="C801" s="44" t="s">
        <v>104</v>
      </c>
      <c r="D801" s="4" t="s">
        <v>3</v>
      </c>
      <c r="E801" s="132" t="s">
        <v>1689</v>
      </c>
      <c r="F801" s="22">
        <v>400</v>
      </c>
      <c r="G801" s="35"/>
      <c r="H801" s="35"/>
      <c r="I801" s="35"/>
    </row>
    <row r="802" spans="2:9" ht="31.5" hidden="1">
      <c r="B802" s="146" t="s">
        <v>1591</v>
      </c>
      <c r="C802" s="44" t="s">
        <v>104</v>
      </c>
      <c r="D802" s="4" t="s">
        <v>3</v>
      </c>
      <c r="E802" s="132" t="s">
        <v>1690</v>
      </c>
      <c r="F802" s="22">
        <v>500</v>
      </c>
      <c r="G802" s="35"/>
      <c r="H802" s="35"/>
      <c r="I802" s="35"/>
    </row>
    <row r="803" spans="2:9" ht="15.75">
      <c r="B803" s="254" t="s">
        <v>1093</v>
      </c>
      <c r="C803" s="44" t="s">
        <v>104</v>
      </c>
      <c r="D803" s="4" t="s">
        <v>3</v>
      </c>
      <c r="E803" s="132" t="s">
        <v>1095</v>
      </c>
      <c r="F803" s="22"/>
      <c r="G803" s="35">
        <f aca="true" t="shared" si="37" ref="G803:I804">G804</f>
        <v>6365</v>
      </c>
      <c r="H803" s="35">
        <f t="shared" si="37"/>
        <v>6365</v>
      </c>
      <c r="I803" s="35">
        <f t="shared" si="37"/>
        <v>6365</v>
      </c>
    </row>
    <row r="804" spans="2:9" ht="31.5">
      <c r="B804" s="255" t="s">
        <v>1094</v>
      </c>
      <c r="C804" s="44" t="s">
        <v>104</v>
      </c>
      <c r="D804" s="4" t="s">
        <v>3</v>
      </c>
      <c r="E804" s="132" t="s">
        <v>1096</v>
      </c>
      <c r="F804" s="22"/>
      <c r="G804" s="35">
        <f t="shared" si="37"/>
        <v>6365</v>
      </c>
      <c r="H804" s="35">
        <f t="shared" si="37"/>
        <v>6365</v>
      </c>
      <c r="I804" s="35">
        <f t="shared" si="37"/>
        <v>6365</v>
      </c>
    </row>
    <row r="805" spans="2:9" ht="47.25">
      <c r="B805" s="256" t="s">
        <v>1435</v>
      </c>
      <c r="C805" s="44" t="s">
        <v>104</v>
      </c>
      <c r="D805" s="4" t="s">
        <v>3</v>
      </c>
      <c r="E805" s="132" t="s">
        <v>1097</v>
      </c>
      <c r="F805" s="22">
        <v>600</v>
      </c>
      <c r="G805" s="35">
        <v>6365</v>
      </c>
      <c r="H805" s="35">
        <v>6365</v>
      </c>
      <c r="I805" s="35">
        <v>6365</v>
      </c>
    </row>
    <row r="806" spans="2:9" ht="31.5">
      <c r="B806" s="255" t="s">
        <v>1630</v>
      </c>
      <c r="C806" s="44" t="s">
        <v>104</v>
      </c>
      <c r="D806" s="4" t="s">
        <v>3</v>
      </c>
      <c r="E806" s="187" t="s">
        <v>29</v>
      </c>
      <c r="F806" s="22"/>
      <c r="G806" s="35">
        <f>G807+G813</f>
        <v>141065</v>
      </c>
      <c r="H806" s="35">
        <f>H807+H813</f>
        <v>141384</v>
      </c>
      <c r="I806" s="35">
        <f>I807+I813</f>
        <v>147640</v>
      </c>
    </row>
    <row r="807" spans="2:9" ht="15.75">
      <c r="B807" s="254" t="s">
        <v>805</v>
      </c>
      <c r="C807" s="44" t="s">
        <v>104</v>
      </c>
      <c r="D807" s="4" t="s">
        <v>3</v>
      </c>
      <c r="E807" s="187" t="s">
        <v>789</v>
      </c>
      <c r="F807" s="22"/>
      <c r="G807" s="35">
        <f>G808</f>
        <v>139965</v>
      </c>
      <c r="H807" s="35">
        <f>H808</f>
        <v>140284</v>
      </c>
      <c r="I807" s="35">
        <f>I808</f>
        <v>146540</v>
      </c>
    </row>
    <row r="808" spans="2:9" ht="42.75" customHeight="1">
      <c r="B808" s="255" t="s">
        <v>1103</v>
      </c>
      <c r="C808" s="44" t="s">
        <v>104</v>
      </c>
      <c r="D808" s="4" t="s">
        <v>3</v>
      </c>
      <c r="E808" s="187" t="s">
        <v>1110</v>
      </c>
      <c r="F808" s="22"/>
      <c r="G808" s="35">
        <f>G809+G810+G811+G812</f>
        <v>139965</v>
      </c>
      <c r="H808" s="35">
        <f>H809+H810+H811+H812</f>
        <v>140284</v>
      </c>
      <c r="I808" s="35">
        <f>I809+I810+I811+I812</f>
        <v>146540</v>
      </c>
    </row>
    <row r="809" spans="2:9" ht="47.25">
      <c r="B809" s="254" t="s">
        <v>1436</v>
      </c>
      <c r="C809" s="44" t="s">
        <v>104</v>
      </c>
      <c r="D809" s="4" t="s">
        <v>3</v>
      </c>
      <c r="E809" s="187" t="s">
        <v>1111</v>
      </c>
      <c r="F809" s="22" t="s">
        <v>18</v>
      </c>
      <c r="G809" s="35">
        <v>115008</v>
      </c>
      <c r="H809" s="35">
        <v>114945</v>
      </c>
      <c r="I809" s="35">
        <v>120406</v>
      </c>
    </row>
    <row r="810" spans="2:9" ht="31.5">
      <c r="B810" s="255" t="s">
        <v>1104</v>
      </c>
      <c r="C810" s="44" t="s">
        <v>104</v>
      </c>
      <c r="D810" s="4" t="s">
        <v>3</v>
      </c>
      <c r="E810" s="187" t="s">
        <v>1112</v>
      </c>
      <c r="F810" s="22">
        <v>300</v>
      </c>
      <c r="G810" s="35">
        <v>767</v>
      </c>
      <c r="H810" s="35">
        <v>801</v>
      </c>
      <c r="I810" s="35">
        <v>833</v>
      </c>
    </row>
    <row r="811" spans="2:9" ht="78.75">
      <c r="B811" s="255" t="s">
        <v>1105</v>
      </c>
      <c r="C811" s="44" t="s">
        <v>104</v>
      </c>
      <c r="D811" s="4" t="s">
        <v>3</v>
      </c>
      <c r="E811" s="187" t="s">
        <v>1113</v>
      </c>
      <c r="F811" s="22">
        <v>300</v>
      </c>
      <c r="G811" s="35">
        <v>890</v>
      </c>
      <c r="H811" s="35">
        <v>944</v>
      </c>
      <c r="I811" s="35">
        <v>1000</v>
      </c>
    </row>
    <row r="812" spans="2:9" ht="47.25">
      <c r="B812" s="254" t="s">
        <v>434</v>
      </c>
      <c r="C812" s="44" t="s">
        <v>104</v>
      </c>
      <c r="D812" s="4" t="s">
        <v>3</v>
      </c>
      <c r="E812" s="187" t="s">
        <v>1114</v>
      </c>
      <c r="F812" s="22">
        <v>600</v>
      </c>
      <c r="G812" s="35">
        <v>23300</v>
      </c>
      <c r="H812" s="35">
        <v>23594</v>
      </c>
      <c r="I812" s="35">
        <v>24301</v>
      </c>
    </row>
    <row r="813" spans="2:9" ht="15.75">
      <c r="B813" s="257" t="s">
        <v>787</v>
      </c>
      <c r="C813" s="44" t="s">
        <v>104</v>
      </c>
      <c r="D813" s="4" t="s">
        <v>3</v>
      </c>
      <c r="E813" s="187" t="s">
        <v>788</v>
      </c>
      <c r="F813" s="22"/>
      <c r="G813" s="35">
        <f>G814</f>
        <v>1100</v>
      </c>
      <c r="H813" s="35">
        <f>H814</f>
        <v>1100</v>
      </c>
      <c r="I813" s="35">
        <f>I814</f>
        <v>1100</v>
      </c>
    </row>
    <row r="814" spans="2:9" ht="47.25">
      <c r="B814" s="255" t="s">
        <v>1106</v>
      </c>
      <c r="C814" s="44" t="s">
        <v>104</v>
      </c>
      <c r="D814" s="4" t="s">
        <v>3</v>
      </c>
      <c r="E814" s="187" t="s">
        <v>207</v>
      </c>
      <c r="F814" s="22"/>
      <c r="G814" s="35">
        <f>G817+G815+G816</f>
        <v>1100</v>
      </c>
      <c r="H814" s="35">
        <f>H817+H815+H816</f>
        <v>1100</v>
      </c>
      <c r="I814" s="35">
        <f>I817+I815+I816</f>
        <v>1100</v>
      </c>
    </row>
    <row r="815" spans="2:9" ht="31.5" hidden="1">
      <c r="B815" s="297" t="s">
        <v>1770</v>
      </c>
      <c r="C815" s="4" t="s">
        <v>104</v>
      </c>
      <c r="D815" s="4" t="s">
        <v>3</v>
      </c>
      <c r="E815" s="132" t="s">
        <v>1758</v>
      </c>
      <c r="F815" s="22">
        <v>500</v>
      </c>
      <c r="G815" s="35"/>
      <c r="H815" s="35"/>
      <c r="I815" s="35"/>
    </row>
    <row r="816" spans="2:9" ht="48" customHeight="1" hidden="1">
      <c r="B816" s="297" t="s">
        <v>1771</v>
      </c>
      <c r="C816" s="4" t="s">
        <v>104</v>
      </c>
      <c r="D816" s="4" t="s">
        <v>3</v>
      </c>
      <c r="E816" s="132" t="s">
        <v>1758</v>
      </c>
      <c r="F816" s="22">
        <v>600</v>
      </c>
      <c r="G816" s="35"/>
      <c r="H816" s="35"/>
      <c r="I816" s="35"/>
    </row>
    <row r="817" spans="2:9" ht="66" customHeight="1">
      <c r="B817" s="255" t="s">
        <v>1759</v>
      </c>
      <c r="C817" s="44" t="s">
        <v>104</v>
      </c>
      <c r="D817" s="4" t="s">
        <v>3</v>
      </c>
      <c r="E817" s="188" t="s">
        <v>183</v>
      </c>
      <c r="F817" s="81" t="s">
        <v>18</v>
      </c>
      <c r="G817" s="35">
        <v>1100</v>
      </c>
      <c r="H817" s="35">
        <v>1100</v>
      </c>
      <c r="I817" s="35">
        <v>1100</v>
      </c>
    </row>
    <row r="818" spans="2:9" ht="31.5" hidden="1">
      <c r="B818" s="255" t="s">
        <v>1107</v>
      </c>
      <c r="C818" s="44" t="s">
        <v>104</v>
      </c>
      <c r="D818" s="4" t="s">
        <v>3</v>
      </c>
      <c r="E818" s="188" t="s">
        <v>111</v>
      </c>
      <c r="F818" s="81"/>
      <c r="G818" s="35">
        <f>G819</f>
        <v>0</v>
      </c>
      <c r="H818" s="35">
        <f>H819</f>
        <v>0</v>
      </c>
      <c r="I818" s="35">
        <f>I819</f>
        <v>0</v>
      </c>
    </row>
    <row r="819" spans="2:9" ht="31.5" hidden="1">
      <c r="B819" s="255" t="s">
        <v>902</v>
      </c>
      <c r="C819" s="44" t="s">
        <v>104</v>
      </c>
      <c r="D819" s="4" t="s">
        <v>3</v>
      </c>
      <c r="E819" s="188" t="s">
        <v>903</v>
      </c>
      <c r="F819" s="81"/>
      <c r="G819" s="35">
        <f>G820+G822</f>
        <v>0</v>
      </c>
      <c r="H819" s="35">
        <f>H820+H822</f>
        <v>0</v>
      </c>
      <c r="I819" s="35">
        <f>I820+I822</f>
        <v>0</v>
      </c>
    </row>
    <row r="820" spans="2:9" ht="63" hidden="1">
      <c r="B820" s="146" t="s">
        <v>1108</v>
      </c>
      <c r="C820" s="44" t="s">
        <v>104</v>
      </c>
      <c r="D820" s="4" t="s">
        <v>3</v>
      </c>
      <c r="E820" s="188" t="s">
        <v>1115</v>
      </c>
      <c r="F820" s="81"/>
      <c r="G820" s="35">
        <f>G821</f>
        <v>0</v>
      </c>
      <c r="H820" s="35">
        <f>H821</f>
        <v>0</v>
      </c>
      <c r="I820" s="35">
        <f>I821</f>
        <v>0</v>
      </c>
    </row>
    <row r="821" spans="2:9" ht="31.5" hidden="1">
      <c r="B821" s="255" t="s">
        <v>834</v>
      </c>
      <c r="C821" s="44" t="s">
        <v>104</v>
      </c>
      <c r="D821" s="4" t="s">
        <v>3</v>
      </c>
      <c r="E821" s="188" t="s">
        <v>909</v>
      </c>
      <c r="F821" s="81">
        <v>600</v>
      </c>
      <c r="G821" s="35"/>
      <c r="H821" s="35"/>
      <c r="I821" s="35"/>
    </row>
    <row r="822" spans="2:9" ht="31.5" hidden="1">
      <c r="B822" s="146" t="s">
        <v>1109</v>
      </c>
      <c r="C822" s="44" t="s">
        <v>104</v>
      </c>
      <c r="D822" s="4" t="s">
        <v>3</v>
      </c>
      <c r="E822" s="188" t="s">
        <v>905</v>
      </c>
      <c r="F822" s="81"/>
      <c r="G822" s="35">
        <f>G823</f>
        <v>0</v>
      </c>
      <c r="H822" s="35">
        <f>H823</f>
        <v>0</v>
      </c>
      <c r="I822" s="35">
        <f>I823</f>
        <v>0</v>
      </c>
    </row>
    <row r="823" spans="2:9" ht="47.25" hidden="1">
      <c r="B823" s="146" t="s">
        <v>1434</v>
      </c>
      <c r="C823" s="44" t="s">
        <v>104</v>
      </c>
      <c r="D823" s="4" t="s">
        <v>3</v>
      </c>
      <c r="E823" s="188" t="s">
        <v>906</v>
      </c>
      <c r="F823" s="81">
        <v>600</v>
      </c>
      <c r="G823" s="35"/>
      <c r="H823" s="35"/>
      <c r="I823" s="35"/>
    </row>
    <row r="824" spans="2:9" ht="47.25">
      <c r="B824" s="146" t="s">
        <v>1631</v>
      </c>
      <c r="C824" s="44" t="s">
        <v>104</v>
      </c>
      <c r="D824" s="4" t="s">
        <v>3</v>
      </c>
      <c r="E824" s="106" t="s">
        <v>1118</v>
      </c>
      <c r="F824" s="81"/>
      <c r="G824" s="35">
        <f aca="true" t="shared" si="38" ref="G824:I825">G825</f>
        <v>220</v>
      </c>
      <c r="H824" s="35">
        <f t="shared" si="38"/>
        <v>220</v>
      </c>
      <c r="I824" s="35">
        <f t="shared" si="38"/>
        <v>220</v>
      </c>
    </row>
    <row r="825" spans="2:9" ht="31.5">
      <c r="B825" s="146" t="s">
        <v>1116</v>
      </c>
      <c r="C825" s="70" t="s">
        <v>104</v>
      </c>
      <c r="D825" s="71" t="s">
        <v>3</v>
      </c>
      <c r="E825" s="106" t="s">
        <v>444</v>
      </c>
      <c r="F825" s="81"/>
      <c r="G825" s="95">
        <f t="shared" si="38"/>
        <v>220</v>
      </c>
      <c r="H825" s="95">
        <f t="shared" si="38"/>
        <v>220</v>
      </c>
      <c r="I825" s="95">
        <f t="shared" si="38"/>
        <v>220</v>
      </c>
    </row>
    <row r="826" spans="2:9" ht="31.5">
      <c r="B826" s="146" t="s">
        <v>1117</v>
      </c>
      <c r="C826" s="70" t="s">
        <v>104</v>
      </c>
      <c r="D826" s="71" t="s">
        <v>3</v>
      </c>
      <c r="E826" s="106" t="s">
        <v>1119</v>
      </c>
      <c r="F826" s="81"/>
      <c r="G826" s="35">
        <f>G827+G828</f>
        <v>220</v>
      </c>
      <c r="H826" s="35">
        <f>H827+H828</f>
        <v>220</v>
      </c>
      <c r="I826" s="35">
        <f>I827+I828</f>
        <v>220</v>
      </c>
    </row>
    <row r="827" spans="2:9" ht="47.25">
      <c r="B827" s="254" t="s">
        <v>1487</v>
      </c>
      <c r="C827" s="44" t="s">
        <v>104</v>
      </c>
      <c r="D827" s="4" t="s">
        <v>3</v>
      </c>
      <c r="E827" s="132" t="s">
        <v>1120</v>
      </c>
      <c r="F827" s="22" t="s">
        <v>10</v>
      </c>
      <c r="G827" s="35">
        <v>220</v>
      </c>
      <c r="H827" s="35">
        <v>220</v>
      </c>
      <c r="I827" s="35">
        <v>220</v>
      </c>
    </row>
    <row r="828" spans="2:9" ht="63" hidden="1">
      <c r="B828" s="255" t="s">
        <v>1437</v>
      </c>
      <c r="C828" s="44" t="s">
        <v>104</v>
      </c>
      <c r="D828" s="4" t="s">
        <v>3</v>
      </c>
      <c r="E828" s="132" t="s">
        <v>1120</v>
      </c>
      <c r="F828" s="22">
        <v>600</v>
      </c>
      <c r="G828" s="35"/>
      <c r="H828" s="35"/>
      <c r="I828" s="35"/>
    </row>
    <row r="829" spans="2:9" ht="31.5" hidden="1">
      <c r="B829" s="121" t="s">
        <v>1621</v>
      </c>
      <c r="C829" s="70" t="s">
        <v>104</v>
      </c>
      <c r="D829" s="71" t="s">
        <v>3</v>
      </c>
      <c r="E829" s="106">
        <v>11</v>
      </c>
      <c r="F829" s="81"/>
      <c r="G829" s="95">
        <f aca="true" t="shared" si="39" ref="G829:I830">G830</f>
        <v>0</v>
      </c>
      <c r="H829" s="95">
        <f t="shared" si="39"/>
        <v>0</v>
      </c>
      <c r="I829" s="95">
        <f t="shared" si="39"/>
        <v>0</v>
      </c>
    </row>
    <row r="830" spans="2:9" ht="15.75" hidden="1">
      <c r="B830" s="121" t="s">
        <v>326</v>
      </c>
      <c r="C830" s="70" t="s">
        <v>104</v>
      </c>
      <c r="D830" s="71" t="s">
        <v>3</v>
      </c>
      <c r="E830" s="110" t="s">
        <v>327</v>
      </c>
      <c r="F830" s="81"/>
      <c r="G830" s="95">
        <f t="shared" si="39"/>
        <v>0</v>
      </c>
      <c r="H830" s="95">
        <f t="shared" si="39"/>
        <v>0</v>
      </c>
      <c r="I830" s="95">
        <f t="shared" si="39"/>
        <v>0</v>
      </c>
    </row>
    <row r="831" spans="2:9" ht="47.25" hidden="1">
      <c r="B831" s="121" t="s">
        <v>407</v>
      </c>
      <c r="C831" s="70" t="s">
        <v>104</v>
      </c>
      <c r="D831" s="71" t="s">
        <v>3</v>
      </c>
      <c r="E831" s="110" t="s">
        <v>408</v>
      </c>
      <c r="F831" s="81"/>
      <c r="G831" s="95">
        <f>G832+G834+G833</f>
        <v>0</v>
      </c>
      <c r="H831" s="95">
        <f>H832+H834+H833</f>
        <v>0</v>
      </c>
      <c r="I831" s="95">
        <f>I832+I834+I833</f>
        <v>0</v>
      </c>
    </row>
    <row r="832" spans="2:9" ht="63" hidden="1">
      <c r="B832" s="121" t="s">
        <v>417</v>
      </c>
      <c r="C832" s="70" t="s">
        <v>104</v>
      </c>
      <c r="D832" s="71" t="s">
        <v>3</v>
      </c>
      <c r="E832" s="110" t="s">
        <v>410</v>
      </c>
      <c r="F832" s="81">
        <v>400</v>
      </c>
      <c r="G832" s="95"/>
      <c r="H832" s="95"/>
      <c r="I832" s="95"/>
    </row>
    <row r="833" spans="2:9" ht="69" customHeight="1" hidden="1">
      <c r="B833" s="121" t="s">
        <v>1734</v>
      </c>
      <c r="C833" s="70" t="s">
        <v>104</v>
      </c>
      <c r="D833" s="71" t="s">
        <v>3</v>
      </c>
      <c r="E833" s="110" t="s">
        <v>410</v>
      </c>
      <c r="F833" s="81">
        <v>400</v>
      </c>
      <c r="G833" s="35"/>
      <c r="H833" s="35"/>
      <c r="I833" s="35"/>
    </row>
    <row r="834" spans="2:9" ht="63" hidden="1">
      <c r="B834" s="121" t="s">
        <v>1632</v>
      </c>
      <c r="C834" s="70" t="s">
        <v>104</v>
      </c>
      <c r="D834" s="71" t="s">
        <v>3</v>
      </c>
      <c r="E834" s="110" t="s">
        <v>412</v>
      </c>
      <c r="F834" s="81">
        <v>400</v>
      </c>
      <c r="G834" s="35"/>
      <c r="H834" s="35"/>
      <c r="I834" s="35"/>
    </row>
    <row r="835" spans="2:9" ht="31.5">
      <c r="B835" s="254" t="s">
        <v>1098</v>
      </c>
      <c r="C835" s="44" t="s">
        <v>104</v>
      </c>
      <c r="D835" s="4" t="s">
        <v>3</v>
      </c>
      <c r="E835" s="132" t="s">
        <v>421</v>
      </c>
      <c r="F835" s="22"/>
      <c r="G835" s="95">
        <f aca="true" t="shared" si="40" ref="G835:I837">G836</f>
        <v>8220</v>
      </c>
      <c r="H835" s="95">
        <f t="shared" si="40"/>
        <v>8220</v>
      </c>
      <c r="I835" s="95">
        <f t="shared" si="40"/>
        <v>8473</v>
      </c>
    </row>
    <row r="836" spans="2:9" ht="31.5">
      <c r="B836" s="255" t="s">
        <v>1099</v>
      </c>
      <c r="C836" s="44" t="s">
        <v>104</v>
      </c>
      <c r="D836" s="4" t="s">
        <v>3</v>
      </c>
      <c r="E836" s="132" t="s">
        <v>1100</v>
      </c>
      <c r="F836" s="22"/>
      <c r="G836" s="35">
        <f t="shared" si="40"/>
        <v>8220</v>
      </c>
      <c r="H836" s="35">
        <f t="shared" si="40"/>
        <v>8220</v>
      </c>
      <c r="I836" s="35">
        <f t="shared" si="40"/>
        <v>8473</v>
      </c>
    </row>
    <row r="837" spans="2:9" ht="31.5">
      <c r="B837" s="254" t="s">
        <v>162</v>
      </c>
      <c r="C837" s="44" t="s">
        <v>104</v>
      </c>
      <c r="D837" s="4" t="s">
        <v>3</v>
      </c>
      <c r="E837" s="132" t="s">
        <v>1101</v>
      </c>
      <c r="F837" s="22"/>
      <c r="G837" s="95">
        <f t="shared" si="40"/>
        <v>8220</v>
      </c>
      <c r="H837" s="95">
        <f t="shared" si="40"/>
        <v>8220</v>
      </c>
      <c r="I837" s="95">
        <f t="shared" si="40"/>
        <v>8473</v>
      </c>
    </row>
    <row r="838" spans="2:9" ht="48" thickBot="1">
      <c r="B838" s="253" t="s">
        <v>1609</v>
      </c>
      <c r="C838" s="44" t="s">
        <v>104</v>
      </c>
      <c r="D838" s="4" t="s">
        <v>3</v>
      </c>
      <c r="E838" s="132" t="s">
        <v>1102</v>
      </c>
      <c r="F838" s="22" t="s">
        <v>18</v>
      </c>
      <c r="G838" s="35">
        <v>8220</v>
      </c>
      <c r="H838" s="35">
        <v>8220</v>
      </c>
      <c r="I838" s="35">
        <v>8473</v>
      </c>
    </row>
    <row r="839" spans="2:9" ht="16.5" thickBot="1">
      <c r="B839" s="172" t="s">
        <v>2029</v>
      </c>
      <c r="C839" s="8" t="s">
        <v>98</v>
      </c>
      <c r="D839" s="23" t="s">
        <v>112</v>
      </c>
      <c r="E839" s="9"/>
      <c r="F839" s="11"/>
      <c r="G839" s="33">
        <f aca="true" t="shared" si="41" ref="G839:I840">G840</f>
        <v>94330</v>
      </c>
      <c r="H839" s="33">
        <f t="shared" si="41"/>
        <v>95488</v>
      </c>
      <c r="I839" s="33">
        <f t="shared" si="41"/>
        <v>99148</v>
      </c>
    </row>
    <row r="840" spans="2:9" ht="31.5">
      <c r="B840" s="243" t="s">
        <v>1629</v>
      </c>
      <c r="C840" s="68" t="s">
        <v>104</v>
      </c>
      <c r="D840" s="69" t="s">
        <v>112</v>
      </c>
      <c r="E840" s="186" t="s">
        <v>3</v>
      </c>
      <c r="F840" s="22"/>
      <c r="G840" s="35">
        <f t="shared" si="41"/>
        <v>94330</v>
      </c>
      <c r="H840" s="35">
        <f t="shared" si="41"/>
        <v>95488</v>
      </c>
      <c r="I840" s="35">
        <f t="shared" si="41"/>
        <v>99148</v>
      </c>
    </row>
    <row r="841" spans="2:9" ht="15.75">
      <c r="B841" s="254" t="s">
        <v>1085</v>
      </c>
      <c r="C841" s="44" t="s">
        <v>104</v>
      </c>
      <c r="D841" s="71" t="s">
        <v>112</v>
      </c>
      <c r="E841" s="132" t="s">
        <v>1086</v>
      </c>
      <c r="F841" s="22"/>
      <c r="G841" s="35">
        <f>G842+G844</f>
        <v>94330</v>
      </c>
      <c r="H841" s="35">
        <f>H842+H844</f>
        <v>95488</v>
      </c>
      <c r="I841" s="35">
        <f>I842+I844</f>
        <v>99148</v>
      </c>
    </row>
    <row r="842" spans="2:9" ht="31.5">
      <c r="B842" s="255" t="s">
        <v>1087</v>
      </c>
      <c r="C842" s="44" t="s">
        <v>104</v>
      </c>
      <c r="D842" s="71" t="s">
        <v>112</v>
      </c>
      <c r="E842" s="132" t="s">
        <v>1088</v>
      </c>
      <c r="F842" s="4"/>
      <c r="G842" s="35">
        <f>G843</f>
        <v>90723</v>
      </c>
      <c r="H842" s="35">
        <f>H843</f>
        <v>92972</v>
      </c>
      <c r="I842" s="35">
        <f>I843</f>
        <v>96632</v>
      </c>
    </row>
    <row r="843" spans="2:9" ht="47.25">
      <c r="B843" s="254" t="s">
        <v>1434</v>
      </c>
      <c r="C843" s="44" t="s">
        <v>104</v>
      </c>
      <c r="D843" s="71" t="s">
        <v>112</v>
      </c>
      <c r="E843" s="132" t="s">
        <v>1089</v>
      </c>
      <c r="F843" s="22">
        <v>600</v>
      </c>
      <c r="G843" s="35">
        <v>90723</v>
      </c>
      <c r="H843" s="35">
        <v>92972</v>
      </c>
      <c r="I843" s="35">
        <v>96632</v>
      </c>
    </row>
    <row r="844" spans="2:9" ht="31.5">
      <c r="B844" s="255" t="s">
        <v>1090</v>
      </c>
      <c r="C844" s="44" t="s">
        <v>104</v>
      </c>
      <c r="D844" s="71" t="s">
        <v>112</v>
      </c>
      <c r="E844" s="132" t="s">
        <v>1091</v>
      </c>
      <c r="F844" s="22"/>
      <c r="G844" s="35">
        <f>G846+G847+G848</f>
        <v>3607</v>
      </c>
      <c r="H844" s="35">
        <f>H846+H847+H848</f>
        <v>2516</v>
      </c>
      <c r="I844" s="35">
        <f>I846+I847+I848</f>
        <v>2516</v>
      </c>
    </row>
    <row r="845" spans="2:9" ht="37.5" customHeight="1" hidden="1">
      <c r="B845" s="255" t="s">
        <v>1495</v>
      </c>
      <c r="C845" s="44" t="s">
        <v>104</v>
      </c>
      <c r="D845" s="71" t="s">
        <v>112</v>
      </c>
      <c r="E845" s="132" t="s">
        <v>1092</v>
      </c>
      <c r="F845" s="22">
        <v>200</v>
      </c>
      <c r="G845" s="35"/>
      <c r="H845" s="35"/>
      <c r="I845" s="35"/>
    </row>
    <row r="846" spans="2:9" ht="31.5">
      <c r="B846" s="255" t="s">
        <v>834</v>
      </c>
      <c r="C846" s="44" t="s">
        <v>104</v>
      </c>
      <c r="D846" s="71" t="s">
        <v>112</v>
      </c>
      <c r="E846" s="132" t="s">
        <v>1092</v>
      </c>
      <c r="F846" s="22">
        <v>600</v>
      </c>
      <c r="G846" s="35">
        <v>2516</v>
      </c>
      <c r="H846" s="35">
        <v>2516</v>
      </c>
      <c r="I846" s="35">
        <v>2516</v>
      </c>
    </row>
    <row r="847" spans="2:9" ht="47.25">
      <c r="B847" s="253" t="s">
        <v>2030</v>
      </c>
      <c r="C847" s="44" t="s">
        <v>104</v>
      </c>
      <c r="D847" s="4" t="s">
        <v>112</v>
      </c>
      <c r="E847" s="132" t="s">
        <v>2031</v>
      </c>
      <c r="F847" s="22">
        <v>500</v>
      </c>
      <c r="G847" s="35">
        <v>763</v>
      </c>
      <c r="H847" s="35"/>
      <c r="I847" s="35"/>
    </row>
    <row r="848" spans="2:9" ht="55.5" customHeight="1" thickBot="1">
      <c r="B848" s="253" t="s">
        <v>2033</v>
      </c>
      <c r="C848" s="44" t="s">
        <v>104</v>
      </c>
      <c r="D848" s="4" t="s">
        <v>112</v>
      </c>
      <c r="E848" s="132" t="s">
        <v>2032</v>
      </c>
      <c r="F848" s="22">
        <v>500</v>
      </c>
      <c r="G848" s="35">
        <v>328</v>
      </c>
      <c r="H848" s="35"/>
      <c r="I848" s="35"/>
    </row>
    <row r="849" spans="2:9" ht="16.5" thickBot="1">
      <c r="B849" s="172" t="s">
        <v>80</v>
      </c>
      <c r="C849" s="8" t="s">
        <v>98</v>
      </c>
      <c r="D849" s="9" t="s">
        <v>56</v>
      </c>
      <c r="E849" s="9"/>
      <c r="F849" s="11"/>
      <c r="G849" s="33">
        <f>G850+G855+G870</f>
        <v>1693936</v>
      </c>
      <c r="H849" s="33">
        <f>H850+H855+H870</f>
        <v>1743178</v>
      </c>
      <c r="I849" s="33">
        <f>I850+I855+I870</f>
        <v>1823318</v>
      </c>
    </row>
    <row r="850" spans="2:9" ht="31.5">
      <c r="B850" s="255" t="s">
        <v>1635</v>
      </c>
      <c r="C850" s="44" t="s">
        <v>104</v>
      </c>
      <c r="D850" s="4" t="s">
        <v>29</v>
      </c>
      <c r="E850" s="114" t="s">
        <v>29</v>
      </c>
      <c r="F850" s="3"/>
      <c r="G850" s="35">
        <f aca="true" t="shared" si="42" ref="G850:I851">G851</f>
        <v>1163</v>
      </c>
      <c r="H850" s="35">
        <f t="shared" si="42"/>
        <v>1163</v>
      </c>
      <c r="I850" s="35">
        <f t="shared" si="42"/>
        <v>1163</v>
      </c>
    </row>
    <row r="851" spans="2:9" ht="15.75">
      <c r="B851" s="255" t="s">
        <v>787</v>
      </c>
      <c r="C851" s="44" t="s">
        <v>104</v>
      </c>
      <c r="D851" s="4" t="s">
        <v>29</v>
      </c>
      <c r="E851" s="114" t="s">
        <v>788</v>
      </c>
      <c r="F851" s="3"/>
      <c r="G851" s="35">
        <f t="shared" si="42"/>
        <v>1163</v>
      </c>
      <c r="H851" s="35">
        <f t="shared" si="42"/>
        <v>1163</v>
      </c>
      <c r="I851" s="35">
        <f t="shared" si="42"/>
        <v>1163</v>
      </c>
    </row>
    <row r="852" spans="2:9" ht="47.25">
      <c r="B852" s="121" t="s">
        <v>1106</v>
      </c>
      <c r="C852" s="44" t="s">
        <v>104</v>
      </c>
      <c r="D852" s="4" t="s">
        <v>29</v>
      </c>
      <c r="E852" s="114" t="s">
        <v>207</v>
      </c>
      <c r="F852" s="3"/>
      <c r="G852" s="35">
        <f>G854+G853</f>
        <v>1163</v>
      </c>
      <c r="H852" s="35">
        <f>H854+H853</f>
        <v>1163</v>
      </c>
      <c r="I852" s="35">
        <f>I854+I853</f>
        <v>1163</v>
      </c>
    </row>
    <row r="853" spans="2:9" ht="49.5" hidden="1">
      <c r="B853" s="302" t="s">
        <v>1787</v>
      </c>
      <c r="C853" s="44" t="s">
        <v>104</v>
      </c>
      <c r="D853" s="4" t="s">
        <v>29</v>
      </c>
      <c r="E853" s="2" t="s">
        <v>1758</v>
      </c>
      <c r="F853" s="3">
        <v>600</v>
      </c>
      <c r="G853" s="35"/>
      <c r="H853" s="35"/>
      <c r="I853" s="35"/>
    </row>
    <row r="854" spans="2:9" ht="63">
      <c r="B854" s="255" t="s">
        <v>1633</v>
      </c>
      <c r="C854" s="44" t="s">
        <v>104</v>
      </c>
      <c r="D854" s="4" t="s">
        <v>29</v>
      </c>
      <c r="E854" s="2" t="s">
        <v>183</v>
      </c>
      <c r="F854" s="3">
        <v>600</v>
      </c>
      <c r="G854" s="35">
        <v>1163</v>
      </c>
      <c r="H854" s="35">
        <v>1163</v>
      </c>
      <c r="I854" s="35">
        <v>1163</v>
      </c>
    </row>
    <row r="855" spans="2:9" ht="31.5">
      <c r="B855" s="121" t="s">
        <v>1098</v>
      </c>
      <c r="C855" s="44" t="s">
        <v>104</v>
      </c>
      <c r="D855" s="4" t="s">
        <v>29</v>
      </c>
      <c r="E855" s="132" t="s">
        <v>421</v>
      </c>
      <c r="F855" s="22"/>
      <c r="G855" s="35">
        <f>G856</f>
        <v>1692773</v>
      </c>
      <c r="H855" s="35">
        <f>H856</f>
        <v>1742015</v>
      </c>
      <c r="I855" s="35">
        <f>I856</f>
        <v>1822155</v>
      </c>
    </row>
    <row r="856" spans="2:9" ht="15.75">
      <c r="B856" s="255" t="s">
        <v>1121</v>
      </c>
      <c r="C856" s="44" t="s">
        <v>104</v>
      </c>
      <c r="D856" s="4" t="s">
        <v>29</v>
      </c>
      <c r="E856" s="132" t="s">
        <v>1127</v>
      </c>
      <c r="F856" s="22"/>
      <c r="G856" s="35">
        <f>G857+G860+G864+G866+G868</f>
        <v>1692773</v>
      </c>
      <c r="H856" s="35">
        <f>H857+H860+H864+H866+H868</f>
        <v>1742015</v>
      </c>
      <c r="I856" s="35">
        <f>I857+I860+I864+I866+I868</f>
        <v>1822155</v>
      </c>
    </row>
    <row r="857" spans="2:9" ht="31.5">
      <c r="B857" s="254" t="s">
        <v>162</v>
      </c>
      <c r="C857" s="44" t="s">
        <v>104</v>
      </c>
      <c r="D857" s="4" t="s">
        <v>29</v>
      </c>
      <c r="E857" s="132" t="s">
        <v>1101</v>
      </c>
      <c r="F857" s="22"/>
      <c r="G857" s="35">
        <f>G858+G859</f>
        <v>1527059</v>
      </c>
      <c r="H857" s="35">
        <f>H858+H859</f>
        <v>1574268</v>
      </c>
      <c r="I857" s="35">
        <f>I858+I859</f>
        <v>1647488</v>
      </c>
    </row>
    <row r="858" spans="2:9" ht="47.25">
      <c r="B858" s="255" t="s">
        <v>1438</v>
      </c>
      <c r="C858" s="44" t="s">
        <v>104</v>
      </c>
      <c r="D858" s="4" t="s">
        <v>29</v>
      </c>
      <c r="E858" s="132" t="s">
        <v>1102</v>
      </c>
      <c r="F858" s="22" t="s">
        <v>18</v>
      </c>
      <c r="G858" s="35">
        <v>1522619</v>
      </c>
      <c r="H858" s="35">
        <v>1569828</v>
      </c>
      <c r="I858" s="35">
        <v>1643048</v>
      </c>
    </row>
    <row r="859" spans="2:9" ht="31.5">
      <c r="B859" s="255" t="s">
        <v>1636</v>
      </c>
      <c r="C859" s="44" t="s">
        <v>104</v>
      </c>
      <c r="D859" s="4" t="s">
        <v>29</v>
      </c>
      <c r="E859" s="132" t="s">
        <v>1102</v>
      </c>
      <c r="F859" s="22">
        <v>800</v>
      </c>
      <c r="G859" s="35">
        <v>4440</v>
      </c>
      <c r="H859" s="35">
        <v>4440</v>
      </c>
      <c r="I859" s="35">
        <v>4440</v>
      </c>
    </row>
    <row r="860" spans="2:9" ht="15.75">
      <c r="B860" s="255" t="s">
        <v>1122</v>
      </c>
      <c r="C860" s="44" t="s">
        <v>104</v>
      </c>
      <c r="D860" s="4" t="s">
        <v>29</v>
      </c>
      <c r="E860" s="132" t="s">
        <v>1128</v>
      </c>
      <c r="F860" s="22"/>
      <c r="G860" s="35">
        <f>G861+G862+G863</f>
        <v>151322</v>
      </c>
      <c r="H860" s="35">
        <f>H861+H862+H863</f>
        <v>159153</v>
      </c>
      <c r="I860" s="35">
        <f>I861+I862+I863</f>
        <v>165858</v>
      </c>
    </row>
    <row r="861" spans="2:9" ht="31.5">
      <c r="B861" s="252" t="s">
        <v>1104</v>
      </c>
      <c r="C861" s="44" t="s">
        <v>104</v>
      </c>
      <c r="D861" s="4" t="s">
        <v>29</v>
      </c>
      <c r="E861" s="132" t="s">
        <v>1129</v>
      </c>
      <c r="F861" s="22" t="s">
        <v>75</v>
      </c>
      <c r="G861" s="35">
        <v>55205</v>
      </c>
      <c r="H861" s="35">
        <v>58110</v>
      </c>
      <c r="I861" s="35">
        <v>60472</v>
      </c>
    </row>
    <row r="862" spans="2:9" ht="15.75">
      <c r="B862" s="255" t="s">
        <v>1123</v>
      </c>
      <c r="C862" s="44" t="s">
        <v>104</v>
      </c>
      <c r="D862" s="4" t="s">
        <v>29</v>
      </c>
      <c r="E862" s="132" t="s">
        <v>1130</v>
      </c>
      <c r="F862" s="22" t="s">
        <v>75</v>
      </c>
      <c r="G862" s="35">
        <v>96117</v>
      </c>
      <c r="H862" s="35">
        <v>101043</v>
      </c>
      <c r="I862" s="35">
        <v>105386</v>
      </c>
    </row>
    <row r="863" spans="2:9" ht="78.75" hidden="1">
      <c r="B863" s="297" t="s">
        <v>1681</v>
      </c>
      <c r="C863" s="44" t="s">
        <v>104</v>
      </c>
      <c r="D863" s="4" t="s">
        <v>29</v>
      </c>
      <c r="E863" s="132" t="s">
        <v>1682</v>
      </c>
      <c r="F863" s="22">
        <v>300</v>
      </c>
      <c r="G863" s="35"/>
      <c r="H863" s="35"/>
      <c r="I863" s="35"/>
    </row>
    <row r="864" spans="2:9" ht="15.75">
      <c r="B864" s="255" t="s">
        <v>1124</v>
      </c>
      <c r="C864" s="44" t="s">
        <v>104</v>
      </c>
      <c r="D864" s="4" t="s">
        <v>29</v>
      </c>
      <c r="E864" s="132" t="s">
        <v>1131</v>
      </c>
      <c r="F864" s="22"/>
      <c r="G864" s="35">
        <f>G865</f>
        <v>3370</v>
      </c>
      <c r="H864" s="35">
        <f>H865</f>
        <v>3572</v>
      </c>
      <c r="I864" s="35">
        <f>I865</f>
        <v>3787</v>
      </c>
    </row>
    <row r="865" spans="2:9" ht="63">
      <c r="B865" s="254" t="s">
        <v>1125</v>
      </c>
      <c r="C865" s="44" t="s">
        <v>104</v>
      </c>
      <c r="D865" s="4" t="s">
        <v>29</v>
      </c>
      <c r="E865" s="132" t="s">
        <v>1132</v>
      </c>
      <c r="F865" s="22" t="s">
        <v>75</v>
      </c>
      <c r="G865" s="35">
        <v>3370</v>
      </c>
      <c r="H865" s="35">
        <v>3572</v>
      </c>
      <c r="I865" s="35">
        <v>3787</v>
      </c>
    </row>
    <row r="866" spans="2:9" ht="31.5">
      <c r="B866" s="255" t="s">
        <v>1126</v>
      </c>
      <c r="C866" s="44" t="s">
        <v>104</v>
      </c>
      <c r="D866" s="4" t="s">
        <v>29</v>
      </c>
      <c r="E866" s="132" t="s">
        <v>1133</v>
      </c>
      <c r="F866" s="22"/>
      <c r="G866" s="35">
        <f>G867+G873</f>
        <v>11022</v>
      </c>
      <c r="H866" s="35">
        <f>H867+H873</f>
        <v>5022</v>
      </c>
      <c r="I866" s="35">
        <f>I867+I873</f>
        <v>5022</v>
      </c>
    </row>
    <row r="867" spans="2:9" ht="31.5">
      <c r="B867" s="252" t="s">
        <v>2077</v>
      </c>
      <c r="C867" s="44" t="s">
        <v>104</v>
      </c>
      <c r="D867" s="4" t="s">
        <v>29</v>
      </c>
      <c r="E867" s="132" t="s">
        <v>2076</v>
      </c>
      <c r="F867" s="22" t="s">
        <v>10</v>
      </c>
      <c r="G867" s="35">
        <v>8822</v>
      </c>
      <c r="H867" s="35">
        <v>5022</v>
      </c>
      <c r="I867" s="35">
        <v>5022</v>
      </c>
    </row>
    <row r="868" spans="2:9" ht="31.5" hidden="1">
      <c r="B868" s="305" t="s">
        <v>1810</v>
      </c>
      <c r="C868" s="71" t="s">
        <v>104</v>
      </c>
      <c r="D868" s="13" t="s">
        <v>29</v>
      </c>
      <c r="E868" s="130" t="s">
        <v>1808</v>
      </c>
      <c r="F868" s="81"/>
      <c r="G868" s="35">
        <f>G869</f>
        <v>0</v>
      </c>
      <c r="H868" s="35">
        <f>H869</f>
        <v>0</v>
      </c>
      <c r="I868" s="35">
        <f>I869</f>
        <v>0</v>
      </c>
    </row>
    <row r="869" spans="2:9" ht="48" hidden="1" thickBot="1">
      <c r="B869" s="305" t="s">
        <v>646</v>
      </c>
      <c r="C869" s="71" t="s">
        <v>104</v>
      </c>
      <c r="D869" s="13" t="s">
        <v>29</v>
      </c>
      <c r="E869" s="130" t="s">
        <v>1809</v>
      </c>
      <c r="F869" s="81">
        <v>600</v>
      </c>
      <c r="G869" s="35"/>
      <c r="H869" s="35"/>
      <c r="I869" s="35"/>
    </row>
    <row r="870" spans="2:9" ht="15.75" hidden="1">
      <c r="B870" s="252" t="s">
        <v>166</v>
      </c>
      <c r="C870" s="44" t="s">
        <v>104</v>
      </c>
      <c r="D870" s="4" t="s">
        <v>29</v>
      </c>
      <c r="E870" s="132" t="s">
        <v>677</v>
      </c>
      <c r="F870" s="22"/>
      <c r="G870" s="35">
        <f aca="true" t="shared" si="43" ref="G870:I871">G871</f>
        <v>0</v>
      </c>
      <c r="H870" s="35">
        <f t="shared" si="43"/>
        <v>0</v>
      </c>
      <c r="I870" s="35">
        <f t="shared" si="43"/>
        <v>0</v>
      </c>
    </row>
    <row r="871" spans="2:9" ht="15.75" hidden="1">
      <c r="B871" s="252" t="s">
        <v>167</v>
      </c>
      <c r="C871" s="44" t="s">
        <v>104</v>
      </c>
      <c r="D871" s="4" t="s">
        <v>29</v>
      </c>
      <c r="E871" s="132" t="s">
        <v>165</v>
      </c>
      <c r="F871" s="22"/>
      <c r="G871" s="35">
        <f t="shared" si="43"/>
        <v>0</v>
      </c>
      <c r="H871" s="35">
        <f t="shared" si="43"/>
        <v>0</v>
      </c>
      <c r="I871" s="35">
        <f t="shared" si="43"/>
        <v>0</v>
      </c>
    </row>
    <row r="872" spans="2:9" ht="48" hidden="1" thickBot="1">
      <c r="B872" s="298" t="s">
        <v>1691</v>
      </c>
      <c r="C872" s="44" t="s">
        <v>104</v>
      </c>
      <c r="D872" s="4" t="s">
        <v>29</v>
      </c>
      <c r="E872" s="132" t="s">
        <v>1420</v>
      </c>
      <c r="F872" s="22">
        <v>600</v>
      </c>
      <c r="G872" s="35"/>
      <c r="H872" s="35"/>
      <c r="I872" s="35"/>
    </row>
    <row r="873" spans="2:9" ht="36.75" customHeight="1" thickBot="1">
      <c r="B873" s="252" t="s">
        <v>427</v>
      </c>
      <c r="C873" s="44" t="s">
        <v>104</v>
      </c>
      <c r="D873" s="4" t="s">
        <v>29</v>
      </c>
      <c r="E873" s="132" t="s">
        <v>2076</v>
      </c>
      <c r="F873" s="22">
        <v>600</v>
      </c>
      <c r="G873" s="35">
        <v>2200</v>
      </c>
      <c r="H873" s="35">
        <v>0</v>
      </c>
      <c r="I873" s="35">
        <v>0</v>
      </c>
    </row>
    <row r="874" spans="2:9" ht="32.25" thickBot="1">
      <c r="B874" s="172" t="s">
        <v>17</v>
      </c>
      <c r="C874" s="8" t="s">
        <v>98</v>
      </c>
      <c r="D874" s="9" t="s">
        <v>62</v>
      </c>
      <c r="E874" s="9"/>
      <c r="F874" s="11"/>
      <c r="G874" s="33">
        <f>G875+G881</f>
        <v>79189</v>
      </c>
      <c r="H874" s="33">
        <f>H875+H881</f>
        <v>79189</v>
      </c>
      <c r="I874" s="33">
        <f>I875+I881</f>
        <v>81218</v>
      </c>
    </row>
    <row r="875" spans="2:9" ht="39.75" customHeight="1">
      <c r="B875" s="254" t="s">
        <v>1637</v>
      </c>
      <c r="C875" s="44" t="s">
        <v>104</v>
      </c>
      <c r="D875" s="4" t="s">
        <v>31</v>
      </c>
      <c r="E875" s="132" t="s">
        <v>3</v>
      </c>
      <c r="F875" s="22"/>
      <c r="G875" s="35">
        <f>G876</f>
        <v>59830</v>
      </c>
      <c r="H875" s="35">
        <f>H876</f>
        <v>59830</v>
      </c>
      <c r="I875" s="35">
        <f>I876</f>
        <v>61549</v>
      </c>
    </row>
    <row r="876" spans="2:9" ht="15.75">
      <c r="B876" s="255" t="s">
        <v>1215</v>
      </c>
      <c r="C876" s="44" t="s">
        <v>104</v>
      </c>
      <c r="D876" s="4" t="s">
        <v>31</v>
      </c>
      <c r="E876" s="132" t="s">
        <v>717</v>
      </c>
      <c r="F876" s="22"/>
      <c r="G876" s="35">
        <f>G877+G879</f>
        <v>59830</v>
      </c>
      <c r="H876" s="35">
        <f>H877+H879</f>
        <v>59830</v>
      </c>
      <c r="I876" s="35">
        <f>I877+I879</f>
        <v>61549</v>
      </c>
    </row>
    <row r="877" spans="2:9" ht="56.25" customHeight="1" hidden="1">
      <c r="B877" s="255" t="s">
        <v>715</v>
      </c>
      <c r="C877" s="44" t="s">
        <v>104</v>
      </c>
      <c r="D877" s="4" t="s">
        <v>31</v>
      </c>
      <c r="E877" s="132" t="s">
        <v>718</v>
      </c>
      <c r="F877" s="22"/>
      <c r="G877" s="35">
        <f>G878</f>
        <v>0</v>
      </c>
      <c r="H877" s="35">
        <f>H878</f>
        <v>0</v>
      </c>
      <c r="I877" s="35">
        <f>I878</f>
        <v>0</v>
      </c>
    </row>
    <row r="878" spans="2:9" ht="65.25" customHeight="1" hidden="1">
      <c r="B878" s="254" t="s">
        <v>716</v>
      </c>
      <c r="C878" s="44" t="s">
        <v>104</v>
      </c>
      <c r="D878" s="4" t="s">
        <v>31</v>
      </c>
      <c r="E878" s="132" t="s">
        <v>719</v>
      </c>
      <c r="F878" s="22" t="s">
        <v>18</v>
      </c>
      <c r="G878" s="35">
        <v>0</v>
      </c>
      <c r="H878" s="35">
        <v>0</v>
      </c>
      <c r="I878" s="35">
        <v>0</v>
      </c>
    </row>
    <row r="879" spans="2:9" ht="31.5">
      <c r="B879" s="254" t="s">
        <v>1094</v>
      </c>
      <c r="C879" s="44" t="s">
        <v>104</v>
      </c>
      <c r="D879" s="4" t="s">
        <v>31</v>
      </c>
      <c r="E879" s="132" t="s">
        <v>1096</v>
      </c>
      <c r="F879" s="22"/>
      <c r="G879" s="35">
        <f>G880</f>
        <v>59830</v>
      </c>
      <c r="H879" s="35">
        <f>H880</f>
        <v>59830</v>
      </c>
      <c r="I879" s="35">
        <f>I880</f>
        <v>61549</v>
      </c>
    </row>
    <row r="880" spans="2:9" ht="47.25">
      <c r="B880" s="255" t="s">
        <v>1432</v>
      </c>
      <c r="C880" s="44" t="s">
        <v>104</v>
      </c>
      <c r="D880" s="4" t="s">
        <v>31</v>
      </c>
      <c r="E880" s="132" t="s">
        <v>1139</v>
      </c>
      <c r="F880" s="22" t="s">
        <v>18</v>
      </c>
      <c r="G880" s="35">
        <f>56905+2925</f>
        <v>59830</v>
      </c>
      <c r="H880" s="35">
        <f>56905+2925</f>
        <v>59830</v>
      </c>
      <c r="I880" s="35">
        <f>58544+3005</f>
        <v>61549</v>
      </c>
    </row>
    <row r="881" spans="2:9" ht="31.5">
      <c r="B881" s="255" t="s">
        <v>1098</v>
      </c>
      <c r="C881" s="44" t="s">
        <v>104</v>
      </c>
      <c r="D881" s="4" t="s">
        <v>31</v>
      </c>
      <c r="E881" s="132" t="s">
        <v>421</v>
      </c>
      <c r="F881" s="22"/>
      <c r="G881" s="35">
        <f>G882+G887+G890+G894</f>
        <v>19359</v>
      </c>
      <c r="H881" s="35">
        <f>H882+H887+H890+H894</f>
        <v>19359</v>
      </c>
      <c r="I881" s="35">
        <f>I882+I887+I890+I894</f>
        <v>19669</v>
      </c>
    </row>
    <row r="882" spans="2:9" ht="31.5">
      <c r="B882" s="252" t="s">
        <v>1134</v>
      </c>
      <c r="C882" s="44" t="s">
        <v>104</v>
      </c>
      <c r="D882" s="4" t="s">
        <v>31</v>
      </c>
      <c r="E882" s="132" t="s">
        <v>1140</v>
      </c>
      <c r="F882" s="22"/>
      <c r="G882" s="35">
        <f>G883</f>
        <v>5975</v>
      </c>
      <c r="H882" s="35">
        <f>H883</f>
        <v>5975</v>
      </c>
      <c r="I882" s="35">
        <f>I883</f>
        <v>5975</v>
      </c>
    </row>
    <row r="883" spans="2:9" ht="31.5">
      <c r="B883" s="255" t="s">
        <v>1135</v>
      </c>
      <c r="C883" s="44" t="s">
        <v>104</v>
      </c>
      <c r="D883" s="4" t="s">
        <v>31</v>
      </c>
      <c r="E883" s="132" t="s">
        <v>1141</v>
      </c>
      <c r="F883" s="22"/>
      <c r="G883" s="35">
        <f>G884+G886+G885</f>
        <v>5975</v>
      </c>
      <c r="H883" s="35">
        <f>H884+H886+H885</f>
        <v>5975</v>
      </c>
      <c r="I883" s="35">
        <f>I884+I886+I885</f>
        <v>5975</v>
      </c>
    </row>
    <row r="884" spans="2:9" ht="47.25" customHeight="1">
      <c r="B884" s="255" t="s">
        <v>1489</v>
      </c>
      <c r="C884" s="44" t="s">
        <v>104</v>
      </c>
      <c r="D884" s="4" t="s">
        <v>31</v>
      </c>
      <c r="E884" s="132" t="s">
        <v>1142</v>
      </c>
      <c r="F884" s="22" t="s">
        <v>10</v>
      </c>
      <c r="G884" s="35">
        <v>4595</v>
      </c>
      <c r="H884" s="35">
        <v>4595</v>
      </c>
      <c r="I884" s="35">
        <v>4595</v>
      </c>
    </row>
    <row r="885" spans="2:9" ht="15.75" hidden="1">
      <c r="B885" s="255"/>
      <c r="C885" s="44"/>
      <c r="D885" s="4"/>
      <c r="E885" s="132"/>
      <c r="F885" s="22"/>
      <c r="G885" s="35"/>
      <c r="H885" s="35"/>
      <c r="I885" s="35"/>
    </row>
    <row r="886" spans="2:9" ht="63">
      <c r="B886" s="255" t="s">
        <v>2006</v>
      </c>
      <c r="C886" s="44" t="s">
        <v>104</v>
      </c>
      <c r="D886" s="4" t="s">
        <v>31</v>
      </c>
      <c r="E886" s="132" t="s">
        <v>2005</v>
      </c>
      <c r="F886" s="22">
        <v>200</v>
      </c>
      <c r="G886" s="35">
        <v>1380</v>
      </c>
      <c r="H886" s="35">
        <v>1380</v>
      </c>
      <c r="I886" s="35">
        <v>1380</v>
      </c>
    </row>
    <row r="887" spans="2:9" ht="15.75">
      <c r="B887" s="255" t="s">
        <v>1136</v>
      </c>
      <c r="C887" s="44" t="s">
        <v>104</v>
      </c>
      <c r="D887" s="4" t="s">
        <v>31</v>
      </c>
      <c r="E887" s="132" t="s">
        <v>1143</v>
      </c>
      <c r="F887" s="22"/>
      <c r="G887" s="35">
        <f aca="true" t="shared" si="44" ref="G887:I888">G888</f>
        <v>11904</v>
      </c>
      <c r="H887" s="35">
        <f t="shared" si="44"/>
        <v>11904</v>
      </c>
      <c r="I887" s="35">
        <f t="shared" si="44"/>
        <v>12214</v>
      </c>
    </row>
    <row r="888" spans="2:9" ht="31.5">
      <c r="B888" s="255" t="s">
        <v>162</v>
      </c>
      <c r="C888" s="44" t="s">
        <v>104</v>
      </c>
      <c r="D888" s="4" t="s">
        <v>31</v>
      </c>
      <c r="E888" s="132" t="s">
        <v>1101</v>
      </c>
      <c r="F888" s="22"/>
      <c r="G888" s="35">
        <f t="shared" si="44"/>
        <v>11904</v>
      </c>
      <c r="H888" s="35">
        <f t="shared" si="44"/>
        <v>11904</v>
      </c>
      <c r="I888" s="35">
        <f t="shared" si="44"/>
        <v>12214</v>
      </c>
    </row>
    <row r="889" spans="2:9" ht="47.25">
      <c r="B889" s="255" t="s">
        <v>1438</v>
      </c>
      <c r="C889" s="44" t="s">
        <v>104</v>
      </c>
      <c r="D889" s="4" t="s">
        <v>31</v>
      </c>
      <c r="E889" s="132" t="s">
        <v>1102</v>
      </c>
      <c r="F889" s="22" t="s">
        <v>18</v>
      </c>
      <c r="G889" s="35">
        <v>11904</v>
      </c>
      <c r="H889" s="35">
        <v>11904</v>
      </c>
      <c r="I889" s="35">
        <v>12214</v>
      </c>
    </row>
    <row r="890" spans="2:9" ht="31.5">
      <c r="B890" s="255" t="s">
        <v>1137</v>
      </c>
      <c r="C890" s="44" t="s">
        <v>104</v>
      </c>
      <c r="D890" s="4" t="s">
        <v>31</v>
      </c>
      <c r="E890" s="132" t="s">
        <v>1144</v>
      </c>
      <c r="F890" s="22"/>
      <c r="G890" s="35">
        <f>G891</f>
        <v>1000</v>
      </c>
      <c r="H890" s="35">
        <f>H891</f>
        <v>1000</v>
      </c>
      <c r="I890" s="35">
        <f>I891</f>
        <v>1000</v>
      </c>
    </row>
    <row r="891" spans="2:9" ht="31.5">
      <c r="B891" s="255" t="s">
        <v>1138</v>
      </c>
      <c r="C891" s="44" t="s">
        <v>104</v>
      </c>
      <c r="D891" s="4" t="s">
        <v>31</v>
      </c>
      <c r="E891" s="132" t="s">
        <v>1145</v>
      </c>
      <c r="F891" s="22"/>
      <c r="G891" s="35">
        <f>G893+G892</f>
        <v>1000</v>
      </c>
      <c r="H891" s="35">
        <f>H893+H892</f>
        <v>1000</v>
      </c>
      <c r="I891" s="35">
        <f>I893+I892</f>
        <v>1000</v>
      </c>
    </row>
    <row r="892" spans="2:9" ht="47.25" hidden="1">
      <c r="B892" s="255" t="s">
        <v>1939</v>
      </c>
      <c r="C892" s="44" t="s">
        <v>104</v>
      </c>
      <c r="D892" s="4" t="s">
        <v>31</v>
      </c>
      <c r="E892" s="4" t="s">
        <v>1940</v>
      </c>
      <c r="F892" s="22" t="s">
        <v>10</v>
      </c>
      <c r="G892" s="35"/>
      <c r="H892" s="35"/>
      <c r="I892" s="35"/>
    </row>
    <row r="893" spans="2:9" ht="63">
      <c r="B893" s="255" t="s">
        <v>1488</v>
      </c>
      <c r="C893" s="44" t="s">
        <v>104</v>
      </c>
      <c r="D893" s="4" t="s">
        <v>31</v>
      </c>
      <c r="E893" s="4" t="s">
        <v>1146</v>
      </c>
      <c r="F893" s="22" t="s">
        <v>10</v>
      </c>
      <c r="G893" s="35">
        <v>1000</v>
      </c>
      <c r="H893" s="35">
        <v>1000</v>
      </c>
      <c r="I893" s="35">
        <v>1000</v>
      </c>
    </row>
    <row r="894" spans="2:9" ht="15.75">
      <c r="B894" s="255" t="s">
        <v>1147</v>
      </c>
      <c r="C894" s="44" t="s">
        <v>104</v>
      </c>
      <c r="D894" s="4" t="s">
        <v>31</v>
      </c>
      <c r="E894" s="132" t="s">
        <v>1149</v>
      </c>
      <c r="F894" s="22"/>
      <c r="G894" s="35">
        <f aca="true" t="shared" si="45" ref="G894:I895">G895</f>
        <v>480</v>
      </c>
      <c r="H894" s="35">
        <f t="shared" si="45"/>
        <v>480</v>
      </c>
      <c r="I894" s="35">
        <f t="shared" si="45"/>
        <v>480</v>
      </c>
    </row>
    <row r="895" spans="2:9" ht="31.5">
      <c r="B895" s="255" t="s">
        <v>1148</v>
      </c>
      <c r="C895" s="44" t="s">
        <v>104</v>
      </c>
      <c r="D895" s="4" t="s">
        <v>31</v>
      </c>
      <c r="E895" s="132" t="s">
        <v>1150</v>
      </c>
      <c r="F895" s="22"/>
      <c r="G895" s="35">
        <f t="shared" si="45"/>
        <v>480</v>
      </c>
      <c r="H895" s="35">
        <f t="shared" si="45"/>
        <v>480</v>
      </c>
      <c r="I895" s="35">
        <f t="shared" si="45"/>
        <v>480</v>
      </c>
    </row>
    <row r="896" spans="2:9" ht="52.5" customHeight="1" thickBot="1">
      <c r="B896" s="255" t="s">
        <v>1489</v>
      </c>
      <c r="C896" s="44" t="s">
        <v>104</v>
      </c>
      <c r="D896" s="4" t="s">
        <v>31</v>
      </c>
      <c r="E896" s="132" t="s">
        <v>1151</v>
      </c>
      <c r="F896" s="22" t="s">
        <v>10</v>
      </c>
      <c r="G896" s="35">
        <v>480</v>
      </c>
      <c r="H896" s="35">
        <v>480</v>
      </c>
      <c r="I896" s="35">
        <v>480</v>
      </c>
    </row>
    <row r="897" spans="2:9" ht="16.5" thickBot="1">
      <c r="B897" s="172" t="s">
        <v>66</v>
      </c>
      <c r="C897" s="8" t="s">
        <v>98</v>
      </c>
      <c r="D897" s="9" t="s">
        <v>97</v>
      </c>
      <c r="E897" s="9"/>
      <c r="F897" s="11"/>
      <c r="G897" s="33">
        <f aca="true" t="shared" si="46" ref="G897:I898">G898</f>
        <v>262593</v>
      </c>
      <c r="H897" s="33">
        <f t="shared" si="46"/>
        <v>263667</v>
      </c>
      <c r="I897" s="33">
        <f t="shared" si="46"/>
        <v>271069</v>
      </c>
    </row>
    <row r="898" spans="2:9" ht="31.5">
      <c r="B898" s="254" t="s">
        <v>1098</v>
      </c>
      <c r="C898" s="44" t="s">
        <v>104</v>
      </c>
      <c r="D898" s="4" t="s">
        <v>111</v>
      </c>
      <c r="E898" s="132" t="s">
        <v>421</v>
      </c>
      <c r="F898" s="22"/>
      <c r="G898" s="35">
        <f t="shared" si="46"/>
        <v>262593</v>
      </c>
      <c r="H898" s="35">
        <f t="shared" si="46"/>
        <v>263667</v>
      </c>
      <c r="I898" s="35">
        <f t="shared" si="46"/>
        <v>271069</v>
      </c>
    </row>
    <row r="899" spans="2:9" ht="15.75">
      <c r="B899" s="255" t="s">
        <v>1136</v>
      </c>
      <c r="C899" s="44" t="s">
        <v>104</v>
      </c>
      <c r="D899" s="4" t="s">
        <v>111</v>
      </c>
      <c r="E899" s="132" t="s">
        <v>1143</v>
      </c>
      <c r="F899" s="22"/>
      <c r="G899" s="35">
        <f>G900+G902+G905</f>
        <v>262593</v>
      </c>
      <c r="H899" s="35">
        <f>H900+H902+H905</f>
        <v>263667</v>
      </c>
      <c r="I899" s="35">
        <f>I900+I902+I905</f>
        <v>271069</v>
      </c>
    </row>
    <row r="900" spans="2:9" ht="31.5">
      <c r="B900" s="255" t="s">
        <v>162</v>
      </c>
      <c r="C900" s="44" t="s">
        <v>104</v>
      </c>
      <c r="D900" s="4" t="s">
        <v>111</v>
      </c>
      <c r="E900" s="132" t="s">
        <v>1101</v>
      </c>
      <c r="F900" s="22"/>
      <c r="G900" s="35">
        <f>G901</f>
        <v>240141</v>
      </c>
      <c r="H900" s="35">
        <f>H901</f>
        <v>240145</v>
      </c>
      <c r="I900" s="35">
        <f>I901</f>
        <v>246543</v>
      </c>
    </row>
    <row r="901" spans="2:9" ht="47.25">
      <c r="B901" s="252" t="s">
        <v>1438</v>
      </c>
      <c r="C901" s="44" t="s">
        <v>104</v>
      </c>
      <c r="D901" s="4" t="s">
        <v>111</v>
      </c>
      <c r="E901" s="132" t="s">
        <v>1102</v>
      </c>
      <c r="F901" s="22" t="s">
        <v>18</v>
      </c>
      <c r="G901" s="35">
        <v>240141</v>
      </c>
      <c r="H901" s="35">
        <v>240145</v>
      </c>
      <c r="I901" s="35">
        <v>246543</v>
      </c>
    </row>
    <row r="902" spans="2:9" ht="15.75">
      <c r="B902" s="255" t="s">
        <v>1122</v>
      </c>
      <c r="C902" s="44" t="s">
        <v>104</v>
      </c>
      <c r="D902" s="4" t="s">
        <v>111</v>
      </c>
      <c r="E902" s="132" t="s">
        <v>1128</v>
      </c>
      <c r="F902" s="22"/>
      <c r="G902" s="35">
        <f>G903+G904</f>
        <v>22452</v>
      </c>
      <c r="H902" s="35">
        <f>H903+H904</f>
        <v>23522</v>
      </c>
      <c r="I902" s="35">
        <f>I903+I904</f>
        <v>24526</v>
      </c>
    </row>
    <row r="903" spans="2:9" ht="31.5">
      <c r="B903" s="254" t="s">
        <v>1104</v>
      </c>
      <c r="C903" s="44" t="s">
        <v>104</v>
      </c>
      <c r="D903" s="4" t="s">
        <v>111</v>
      </c>
      <c r="E903" s="132" t="s">
        <v>1129</v>
      </c>
      <c r="F903" s="22" t="s">
        <v>75</v>
      </c>
      <c r="G903" s="35">
        <v>1380</v>
      </c>
      <c r="H903" s="35">
        <v>1443</v>
      </c>
      <c r="I903" s="35">
        <v>1501</v>
      </c>
    </row>
    <row r="904" spans="2:9" ht="16.5" thickBot="1">
      <c r="B904" s="255" t="s">
        <v>1123</v>
      </c>
      <c r="C904" s="44" t="s">
        <v>104</v>
      </c>
      <c r="D904" s="4" t="s">
        <v>111</v>
      </c>
      <c r="E904" s="132" t="s">
        <v>1130</v>
      </c>
      <c r="F904" s="22" t="s">
        <v>75</v>
      </c>
      <c r="G904" s="35">
        <v>21072</v>
      </c>
      <c r="H904" s="35">
        <v>22079</v>
      </c>
      <c r="I904" s="35">
        <v>23025</v>
      </c>
    </row>
    <row r="905" spans="2:9" ht="47.25" hidden="1">
      <c r="B905" s="297" t="s">
        <v>339</v>
      </c>
      <c r="C905" s="44" t="s">
        <v>104</v>
      </c>
      <c r="D905" s="4" t="s">
        <v>111</v>
      </c>
      <c r="E905" s="132" t="s">
        <v>1742</v>
      </c>
      <c r="F905" s="22"/>
      <c r="G905" s="35">
        <f>G906</f>
        <v>0</v>
      </c>
      <c r="H905" s="35">
        <f>H906</f>
        <v>0</v>
      </c>
      <c r="I905" s="35">
        <f>I906</f>
        <v>0</v>
      </c>
    </row>
    <row r="906" spans="2:9" ht="63.75" hidden="1" thickBot="1">
      <c r="B906" s="297" t="s">
        <v>597</v>
      </c>
      <c r="C906" s="44" t="s">
        <v>104</v>
      </c>
      <c r="D906" s="4" t="s">
        <v>111</v>
      </c>
      <c r="E906" s="132" t="s">
        <v>1743</v>
      </c>
      <c r="F906" s="4" t="s">
        <v>1594</v>
      </c>
      <c r="G906" s="35"/>
      <c r="H906" s="35"/>
      <c r="I906" s="35"/>
    </row>
    <row r="907" spans="2:9" ht="16.5" thickBot="1">
      <c r="B907" s="172" t="s">
        <v>74</v>
      </c>
      <c r="C907" s="8" t="s">
        <v>98</v>
      </c>
      <c r="D907" s="9" t="s">
        <v>98</v>
      </c>
      <c r="E907" s="9"/>
      <c r="F907" s="11"/>
      <c r="G907" s="39">
        <f>G908+G918</f>
        <v>265945</v>
      </c>
      <c r="H907" s="39">
        <f>H908+H918</f>
        <v>265885</v>
      </c>
      <c r="I907" s="39">
        <f>I908+I918</f>
        <v>267493</v>
      </c>
    </row>
    <row r="908" spans="2:9" ht="31.5">
      <c r="B908" s="258" t="s">
        <v>1638</v>
      </c>
      <c r="C908" s="40" t="s">
        <v>104</v>
      </c>
      <c r="D908" s="2" t="s">
        <v>104</v>
      </c>
      <c r="E908" s="151" t="s">
        <v>3</v>
      </c>
      <c r="F908" s="13"/>
      <c r="G908" s="35">
        <f>G909</f>
        <v>164282</v>
      </c>
      <c r="H908" s="35">
        <f>H909</f>
        <v>164282</v>
      </c>
      <c r="I908" s="35">
        <f>I909</f>
        <v>164282</v>
      </c>
    </row>
    <row r="909" spans="2:9" ht="31.5">
      <c r="B909" s="255" t="s">
        <v>1152</v>
      </c>
      <c r="C909" s="40" t="s">
        <v>104</v>
      </c>
      <c r="D909" s="2" t="s">
        <v>104</v>
      </c>
      <c r="E909" s="151" t="s">
        <v>1154</v>
      </c>
      <c r="F909" s="13"/>
      <c r="G909" s="35">
        <f>G910+G915</f>
        <v>164282</v>
      </c>
      <c r="H909" s="35">
        <f>H910+H915</f>
        <v>164282</v>
      </c>
      <c r="I909" s="35">
        <f>I910+I915</f>
        <v>164282</v>
      </c>
    </row>
    <row r="910" spans="2:9" ht="15.75">
      <c r="B910" s="254" t="s">
        <v>1153</v>
      </c>
      <c r="C910" s="44" t="s">
        <v>104</v>
      </c>
      <c r="D910" s="4" t="s">
        <v>104</v>
      </c>
      <c r="E910" s="132" t="s">
        <v>1155</v>
      </c>
      <c r="F910" s="22"/>
      <c r="G910" s="35">
        <f>G911+G912+G913+G914</f>
        <v>164282</v>
      </c>
      <c r="H910" s="35">
        <f>H911+H912+H913+H914</f>
        <v>164282</v>
      </c>
      <c r="I910" s="35">
        <f>I911+I912+I913+I914</f>
        <v>164282</v>
      </c>
    </row>
    <row r="911" spans="2:9" ht="47.25" hidden="1">
      <c r="B911" s="255" t="s">
        <v>1439</v>
      </c>
      <c r="C911" s="44" t="s">
        <v>104</v>
      </c>
      <c r="D911" s="4" t="s">
        <v>104</v>
      </c>
      <c r="E911" s="4" t="s">
        <v>1157</v>
      </c>
      <c r="F911" s="22" t="s">
        <v>18</v>
      </c>
      <c r="G911" s="35"/>
      <c r="H911" s="35"/>
      <c r="I911" s="35"/>
    </row>
    <row r="912" spans="2:9" ht="31.5">
      <c r="B912" s="255" t="s">
        <v>1490</v>
      </c>
      <c r="C912" s="44" t="s">
        <v>104</v>
      </c>
      <c r="D912" s="4" t="s">
        <v>104</v>
      </c>
      <c r="E912" s="4" t="s">
        <v>1158</v>
      </c>
      <c r="F912" s="22" t="s">
        <v>10</v>
      </c>
      <c r="G912" s="35">
        <v>47500</v>
      </c>
      <c r="H912" s="35">
        <v>47500</v>
      </c>
      <c r="I912" s="35">
        <v>47500</v>
      </c>
    </row>
    <row r="913" spans="2:9" ht="47.25">
      <c r="B913" s="252" t="s">
        <v>1440</v>
      </c>
      <c r="C913" s="44" t="s">
        <v>104</v>
      </c>
      <c r="D913" s="4" t="s">
        <v>104</v>
      </c>
      <c r="E913" s="4" t="s">
        <v>1158</v>
      </c>
      <c r="F913" s="22" t="s">
        <v>18</v>
      </c>
      <c r="G913" s="35">
        <v>95617</v>
      </c>
      <c r="H913" s="35">
        <v>95617</v>
      </c>
      <c r="I913" s="35">
        <v>95617</v>
      </c>
    </row>
    <row r="914" spans="2:9" ht="31.5" customHeight="1">
      <c r="B914" s="255" t="s">
        <v>1156</v>
      </c>
      <c r="C914" s="44" t="s">
        <v>104</v>
      </c>
      <c r="D914" s="4" t="s">
        <v>104</v>
      </c>
      <c r="E914" s="4" t="s">
        <v>1159</v>
      </c>
      <c r="F914" s="22" t="s">
        <v>64</v>
      </c>
      <c r="G914" s="35">
        <v>21165</v>
      </c>
      <c r="H914" s="35">
        <v>21165</v>
      </c>
      <c r="I914" s="35">
        <v>21165</v>
      </c>
    </row>
    <row r="915" spans="2:9" ht="31.5" customHeight="1" hidden="1">
      <c r="B915" s="254" t="s">
        <v>1872</v>
      </c>
      <c r="C915" s="44" t="s">
        <v>104</v>
      </c>
      <c r="D915" s="4" t="s">
        <v>104</v>
      </c>
      <c r="E915" s="132" t="s">
        <v>1869</v>
      </c>
      <c r="F915" s="22"/>
      <c r="G915" s="35">
        <f>G916+G917</f>
        <v>0</v>
      </c>
      <c r="H915" s="35">
        <f>H916+H917</f>
        <v>0</v>
      </c>
      <c r="I915" s="35">
        <f>I916+I917</f>
        <v>0</v>
      </c>
    </row>
    <row r="916" spans="2:9" ht="52.5" customHeight="1" hidden="1">
      <c r="B916" s="254" t="s">
        <v>1871</v>
      </c>
      <c r="C916" s="44" t="s">
        <v>104</v>
      </c>
      <c r="D916" s="4" t="s">
        <v>104</v>
      </c>
      <c r="E916" s="132" t="s">
        <v>1870</v>
      </c>
      <c r="F916" s="22">
        <v>200</v>
      </c>
      <c r="G916" s="35"/>
      <c r="H916" s="35"/>
      <c r="I916" s="35"/>
    </row>
    <row r="917" spans="2:9" ht="52.5" customHeight="1" hidden="1">
      <c r="B917" s="254" t="s">
        <v>1915</v>
      </c>
      <c r="C917" s="44" t="s">
        <v>104</v>
      </c>
      <c r="D917" s="4" t="s">
        <v>104</v>
      </c>
      <c r="E917" s="132" t="s">
        <v>1870</v>
      </c>
      <c r="F917" s="22">
        <v>300</v>
      </c>
      <c r="G917" s="35"/>
      <c r="H917" s="35"/>
      <c r="I917" s="35"/>
    </row>
    <row r="918" spans="2:9" s="24" customFormat="1" ht="31.5">
      <c r="B918" s="259" t="s">
        <v>1639</v>
      </c>
      <c r="C918" s="282" t="s">
        <v>104</v>
      </c>
      <c r="D918" s="283" t="s">
        <v>104</v>
      </c>
      <c r="E918" s="189" t="s">
        <v>421</v>
      </c>
      <c r="F918" s="189"/>
      <c r="G918" s="101">
        <f>G919+G930+G935</f>
        <v>101663</v>
      </c>
      <c r="H918" s="101">
        <f>H919+H930+H935</f>
        <v>101603</v>
      </c>
      <c r="I918" s="101">
        <f>I919+I930+I935</f>
        <v>103211</v>
      </c>
    </row>
    <row r="919" spans="2:9" s="24" customFormat="1" ht="18.75" customHeight="1">
      <c r="B919" s="260" t="s">
        <v>422</v>
      </c>
      <c r="C919" s="282" t="s">
        <v>104</v>
      </c>
      <c r="D919" s="283" t="s">
        <v>104</v>
      </c>
      <c r="E919" s="189" t="s">
        <v>423</v>
      </c>
      <c r="F919" s="189"/>
      <c r="G919" s="101">
        <f>G920+G924+G927</f>
        <v>52866</v>
      </c>
      <c r="H919" s="101">
        <f>H920+H924+H927</f>
        <v>52866</v>
      </c>
      <c r="I919" s="101">
        <f>I920+I924+I927</f>
        <v>54182</v>
      </c>
    </row>
    <row r="920" spans="2:9" s="24" customFormat="1" ht="33.75" customHeight="1">
      <c r="B920" s="260" t="s">
        <v>431</v>
      </c>
      <c r="C920" s="282" t="s">
        <v>104</v>
      </c>
      <c r="D920" s="283" t="s">
        <v>104</v>
      </c>
      <c r="E920" s="189" t="s">
        <v>424</v>
      </c>
      <c r="F920" s="189"/>
      <c r="G920" s="101">
        <f>G921+G922+G923</f>
        <v>52866</v>
      </c>
      <c r="H920" s="101">
        <f>H921+H922+H923</f>
        <v>52866</v>
      </c>
      <c r="I920" s="101">
        <f>I921+I922+I923</f>
        <v>54182</v>
      </c>
    </row>
    <row r="921" spans="2:9" s="24" customFormat="1" ht="47.25">
      <c r="B921" s="261" t="s">
        <v>433</v>
      </c>
      <c r="C921" s="282" t="s">
        <v>104</v>
      </c>
      <c r="D921" s="283" t="s">
        <v>104</v>
      </c>
      <c r="E921" s="190" t="s">
        <v>425</v>
      </c>
      <c r="F921" s="294" t="s">
        <v>18</v>
      </c>
      <c r="G921" s="35">
        <v>43814</v>
      </c>
      <c r="H921" s="35">
        <v>43814</v>
      </c>
      <c r="I921" s="35">
        <v>45130</v>
      </c>
    </row>
    <row r="922" spans="2:9" s="24" customFormat="1" ht="31.5">
      <c r="B922" s="261" t="s">
        <v>759</v>
      </c>
      <c r="C922" s="282" t="s">
        <v>104</v>
      </c>
      <c r="D922" s="283" t="s">
        <v>104</v>
      </c>
      <c r="E922" s="190" t="s">
        <v>426</v>
      </c>
      <c r="F922" s="294" t="s">
        <v>10</v>
      </c>
      <c r="G922" s="35">
        <v>7695</v>
      </c>
      <c r="H922" s="35">
        <v>7695</v>
      </c>
      <c r="I922" s="35">
        <v>7695</v>
      </c>
    </row>
    <row r="923" spans="2:9" s="24" customFormat="1" ht="35.25" customHeight="1">
      <c r="B923" s="261" t="s">
        <v>427</v>
      </c>
      <c r="C923" s="282" t="s">
        <v>104</v>
      </c>
      <c r="D923" s="283" t="s">
        <v>104</v>
      </c>
      <c r="E923" s="190" t="s">
        <v>426</v>
      </c>
      <c r="F923" s="294" t="s">
        <v>18</v>
      </c>
      <c r="G923" s="35">
        <v>1357</v>
      </c>
      <c r="H923" s="35">
        <v>1357</v>
      </c>
      <c r="I923" s="35">
        <v>1357</v>
      </c>
    </row>
    <row r="924" spans="2:9" s="24" customFormat="1" ht="31.5" hidden="1">
      <c r="B924" s="260" t="s">
        <v>432</v>
      </c>
      <c r="C924" s="282" t="s">
        <v>104</v>
      </c>
      <c r="D924" s="283" t="s">
        <v>104</v>
      </c>
      <c r="E924" s="190" t="s">
        <v>428</v>
      </c>
      <c r="F924" s="295"/>
      <c r="G924" s="101">
        <f>G925+G926</f>
        <v>0</v>
      </c>
      <c r="H924" s="101">
        <f>H925+H926</f>
        <v>0</v>
      </c>
      <c r="I924" s="101">
        <f>I925+I926</f>
        <v>0</v>
      </c>
    </row>
    <row r="925" spans="2:9" s="24" customFormat="1" ht="47.25" hidden="1">
      <c r="B925" s="261" t="s">
        <v>434</v>
      </c>
      <c r="C925" s="282" t="s">
        <v>104</v>
      </c>
      <c r="D925" s="283" t="s">
        <v>104</v>
      </c>
      <c r="E925" s="190" t="s">
        <v>429</v>
      </c>
      <c r="F925" s="294" t="s">
        <v>18</v>
      </c>
      <c r="G925" s="35"/>
      <c r="H925" s="35"/>
      <c r="I925" s="35"/>
    </row>
    <row r="926" spans="2:9" s="24" customFormat="1" ht="31.5" hidden="1">
      <c r="B926" s="261" t="s">
        <v>427</v>
      </c>
      <c r="C926" s="282" t="s">
        <v>104</v>
      </c>
      <c r="D926" s="283" t="s">
        <v>104</v>
      </c>
      <c r="E926" s="190" t="s">
        <v>430</v>
      </c>
      <c r="F926" s="294" t="s">
        <v>18</v>
      </c>
      <c r="G926" s="35"/>
      <c r="H926" s="35"/>
      <c r="I926" s="35"/>
    </row>
    <row r="927" spans="2:9" s="24" customFormat="1" ht="40.5" customHeight="1" hidden="1">
      <c r="B927" s="258" t="s">
        <v>1786</v>
      </c>
      <c r="C927" s="282" t="s">
        <v>104</v>
      </c>
      <c r="D927" s="283" t="s">
        <v>104</v>
      </c>
      <c r="E927" s="151" t="s">
        <v>1784</v>
      </c>
      <c r="F927" s="13"/>
      <c r="G927" s="35">
        <f>G929+G928</f>
        <v>0</v>
      </c>
      <c r="H927" s="35">
        <f>H929+H928</f>
        <v>0</v>
      </c>
      <c r="I927" s="35">
        <f>I929+I928</f>
        <v>0</v>
      </c>
    </row>
    <row r="928" spans="2:9" s="24" customFormat="1" ht="45" customHeight="1" hidden="1">
      <c r="B928" s="258" t="s">
        <v>1908</v>
      </c>
      <c r="C928" s="282" t="s">
        <v>104</v>
      </c>
      <c r="D928" s="283" t="s">
        <v>104</v>
      </c>
      <c r="E928" s="151" t="s">
        <v>1907</v>
      </c>
      <c r="F928" s="13" t="s">
        <v>10</v>
      </c>
      <c r="G928" s="35"/>
      <c r="H928" s="35"/>
      <c r="I928" s="35"/>
    </row>
    <row r="929" spans="2:9" s="24" customFormat="1" ht="47.25" hidden="1">
      <c r="B929" s="258" t="s">
        <v>1800</v>
      </c>
      <c r="C929" s="282" t="s">
        <v>104</v>
      </c>
      <c r="D929" s="283" t="s">
        <v>104</v>
      </c>
      <c r="E929" s="151" t="s">
        <v>1785</v>
      </c>
      <c r="F929" s="13" t="s">
        <v>10</v>
      </c>
      <c r="G929" s="35"/>
      <c r="H929" s="35"/>
      <c r="I929" s="35"/>
    </row>
    <row r="930" spans="2:9" s="24" customFormat="1" ht="15.75">
      <c r="B930" s="147" t="s">
        <v>156</v>
      </c>
      <c r="C930" s="282" t="s">
        <v>104</v>
      </c>
      <c r="D930" s="283" t="s">
        <v>104</v>
      </c>
      <c r="E930" s="190" t="s">
        <v>1260</v>
      </c>
      <c r="F930" s="190"/>
      <c r="G930" s="101">
        <f>G931</f>
        <v>10040</v>
      </c>
      <c r="H930" s="101">
        <f>H931</f>
        <v>9980</v>
      </c>
      <c r="I930" s="101">
        <f>I931</f>
        <v>10272</v>
      </c>
    </row>
    <row r="931" spans="2:9" s="24" customFormat="1" ht="31.5">
      <c r="B931" s="147" t="s">
        <v>157</v>
      </c>
      <c r="C931" s="282" t="s">
        <v>104</v>
      </c>
      <c r="D931" s="283" t="s">
        <v>104</v>
      </c>
      <c r="E931" s="190" t="s">
        <v>1261</v>
      </c>
      <c r="F931" s="190"/>
      <c r="G931" s="101">
        <f>G932+G933+G934</f>
        <v>10040</v>
      </c>
      <c r="H931" s="101">
        <f>H932+H933+H934</f>
        <v>9980</v>
      </c>
      <c r="I931" s="101">
        <f>I932+I933+I934</f>
        <v>10272</v>
      </c>
    </row>
    <row r="932" spans="2:9" s="24" customFormat="1" ht="78.75">
      <c r="B932" s="147" t="s">
        <v>158</v>
      </c>
      <c r="C932" s="282" t="s">
        <v>104</v>
      </c>
      <c r="D932" s="283" t="s">
        <v>104</v>
      </c>
      <c r="E932" s="190" t="s">
        <v>1262</v>
      </c>
      <c r="F932" s="294" t="s">
        <v>19</v>
      </c>
      <c r="G932" s="35">
        <v>9619</v>
      </c>
      <c r="H932" s="35">
        <v>9559</v>
      </c>
      <c r="I932" s="35">
        <v>9851</v>
      </c>
    </row>
    <row r="933" spans="2:9" s="24" customFormat="1" ht="47.25">
      <c r="B933" s="147" t="s">
        <v>1207</v>
      </c>
      <c r="C933" s="282" t="s">
        <v>104</v>
      </c>
      <c r="D933" s="283" t="s">
        <v>104</v>
      </c>
      <c r="E933" s="190" t="s">
        <v>1262</v>
      </c>
      <c r="F933" s="294" t="s">
        <v>10</v>
      </c>
      <c r="G933" s="35">
        <v>409</v>
      </c>
      <c r="H933" s="35">
        <v>409</v>
      </c>
      <c r="I933" s="35">
        <v>409</v>
      </c>
    </row>
    <row r="934" spans="2:9" s="24" customFormat="1" ht="31.5">
      <c r="B934" s="147" t="s">
        <v>159</v>
      </c>
      <c r="C934" s="282" t="s">
        <v>104</v>
      </c>
      <c r="D934" s="283" t="s">
        <v>104</v>
      </c>
      <c r="E934" s="190" t="s">
        <v>1262</v>
      </c>
      <c r="F934" s="294" t="s">
        <v>52</v>
      </c>
      <c r="G934" s="35">
        <v>12</v>
      </c>
      <c r="H934" s="35">
        <v>12</v>
      </c>
      <c r="I934" s="35">
        <v>12</v>
      </c>
    </row>
    <row r="935" spans="2:9" s="24" customFormat="1" ht="15.75">
      <c r="B935" s="147" t="s">
        <v>1998</v>
      </c>
      <c r="C935" s="282" t="s">
        <v>104</v>
      </c>
      <c r="D935" s="283" t="s">
        <v>104</v>
      </c>
      <c r="E935" s="190" t="s">
        <v>2001</v>
      </c>
      <c r="F935" s="294"/>
      <c r="G935" s="35">
        <f>G936</f>
        <v>38757</v>
      </c>
      <c r="H935" s="35">
        <f>H936</f>
        <v>38757</v>
      </c>
      <c r="I935" s="35">
        <f>I936</f>
        <v>38757</v>
      </c>
    </row>
    <row r="936" spans="2:9" s="24" customFormat="1" ht="37.5">
      <c r="B936" s="147" t="s">
        <v>2000</v>
      </c>
      <c r="C936" s="282" t="s">
        <v>104</v>
      </c>
      <c r="D936" s="283" t="s">
        <v>104</v>
      </c>
      <c r="E936" s="190" t="s">
        <v>2002</v>
      </c>
      <c r="F936" s="294"/>
      <c r="G936" s="35">
        <f>G937+G938+G939</f>
        <v>38757</v>
      </c>
      <c r="H936" s="35">
        <f>H937+H938+H939</f>
        <v>38757</v>
      </c>
      <c r="I936" s="35">
        <f>I937+I938+I939</f>
        <v>38757</v>
      </c>
    </row>
    <row r="937" spans="2:9" s="24" customFormat="1" ht="47.25">
      <c r="B937" s="147" t="s">
        <v>434</v>
      </c>
      <c r="C937" s="282" t="s">
        <v>104</v>
      </c>
      <c r="D937" s="283" t="s">
        <v>104</v>
      </c>
      <c r="E937" s="190" t="s">
        <v>2003</v>
      </c>
      <c r="F937" s="294" t="s">
        <v>18</v>
      </c>
      <c r="G937" s="35">
        <v>29230</v>
      </c>
      <c r="H937" s="35">
        <v>29230</v>
      </c>
      <c r="I937" s="35">
        <v>29230</v>
      </c>
    </row>
    <row r="938" spans="2:9" s="24" customFormat="1" ht="31.5">
      <c r="B938" s="147" t="s">
        <v>1999</v>
      </c>
      <c r="C938" s="282" t="s">
        <v>104</v>
      </c>
      <c r="D938" s="283" t="s">
        <v>104</v>
      </c>
      <c r="E938" s="190" t="s">
        <v>2004</v>
      </c>
      <c r="F938" s="294" t="s">
        <v>10</v>
      </c>
      <c r="G938" s="35">
        <v>6623</v>
      </c>
      <c r="H938" s="35">
        <v>6623</v>
      </c>
      <c r="I938" s="35">
        <v>6623</v>
      </c>
    </row>
    <row r="939" spans="2:9" s="24" customFormat="1" ht="32.25" thickBot="1">
      <c r="B939" s="147" t="s">
        <v>427</v>
      </c>
      <c r="C939" s="282" t="s">
        <v>104</v>
      </c>
      <c r="D939" s="283" t="s">
        <v>104</v>
      </c>
      <c r="E939" s="190" t="s">
        <v>2004</v>
      </c>
      <c r="F939" s="294" t="s">
        <v>18</v>
      </c>
      <c r="G939" s="35">
        <v>2904</v>
      </c>
      <c r="H939" s="35">
        <v>2904</v>
      </c>
      <c r="I939" s="35">
        <v>2904</v>
      </c>
    </row>
    <row r="940" spans="2:9" ht="16.5" thickBot="1">
      <c r="B940" s="172" t="s">
        <v>94</v>
      </c>
      <c r="C940" s="8" t="s">
        <v>98</v>
      </c>
      <c r="D940" s="9" t="s">
        <v>99</v>
      </c>
      <c r="E940" s="9"/>
      <c r="F940" s="11"/>
      <c r="G940" s="33">
        <f aca="true" t="shared" si="47" ref="G940:I942">G941</f>
        <v>13277</v>
      </c>
      <c r="H940" s="33">
        <f t="shared" si="47"/>
        <v>13277</v>
      </c>
      <c r="I940" s="33">
        <f t="shared" si="47"/>
        <v>13277</v>
      </c>
    </row>
    <row r="941" spans="2:9" ht="31.5">
      <c r="B941" s="252" t="s">
        <v>1098</v>
      </c>
      <c r="C941" s="44" t="s">
        <v>104</v>
      </c>
      <c r="D941" s="4" t="s">
        <v>105</v>
      </c>
      <c r="E941" s="132" t="s">
        <v>1162</v>
      </c>
      <c r="F941" s="22"/>
      <c r="G941" s="35">
        <f t="shared" si="47"/>
        <v>13277</v>
      </c>
      <c r="H941" s="35">
        <f t="shared" si="47"/>
        <v>13277</v>
      </c>
      <c r="I941" s="35">
        <f t="shared" si="47"/>
        <v>13277</v>
      </c>
    </row>
    <row r="942" spans="2:9" ht="15.75">
      <c r="B942" s="255" t="s">
        <v>1160</v>
      </c>
      <c r="C942" s="44" t="s">
        <v>104</v>
      </c>
      <c r="D942" s="4" t="s">
        <v>105</v>
      </c>
      <c r="E942" s="132" t="s">
        <v>1163</v>
      </c>
      <c r="F942" s="22"/>
      <c r="G942" s="35">
        <f t="shared" si="47"/>
        <v>13277</v>
      </c>
      <c r="H942" s="35">
        <f t="shared" si="47"/>
        <v>13277</v>
      </c>
      <c r="I942" s="35">
        <f t="shared" si="47"/>
        <v>13277</v>
      </c>
    </row>
    <row r="943" spans="2:9" ht="15.75">
      <c r="B943" s="252" t="s">
        <v>1161</v>
      </c>
      <c r="C943" s="44" t="s">
        <v>104</v>
      </c>
      <c r="D943" s="4" t="s">
        <v>105</v>
      </c>
      <c r="E943" s="132" t="s">
        <v>1164</v>
      </c>
      <c r="F943" s="22"/>
      <c r="G943" s="35">
        <f>G944+G945</f>
        <v>13277</v>
      </c>
      <c r="H943" s="35">
        <f>H944+H945</f>
        <v>13277</v>
      </c>
      <c r="I943" s="35">
        <f>I944+I945</f>
        <v>13277</v>
      </c>
    </row>
    <row r="944" spans="2:9" ht="15.75">
      <c r="B944" s="252" t="s">
        <v>1123</v>
      </c>
      <c r="C944" s="44" t="s">
        <v>104</v>
      </c>
      <c r="D944" s="4" t="s">
        <v>105</v>
      </c>
      <c r="E944" s="132" t="s">
        <v>1165</v>
      </c>
      <c r="F944" s="22" t="s">
        <v>75</v>
      </c>
      <c r="G944" s="35">
        <v>10877</v>
      </c>
      <c r="H944" s="35">
        <v>10877</v>
      </c>
      <c r="I944" s="35">
        <v>10877</v>
      </c>
    </row>
    <row r="945" spans="2:9" ht="32.25" thickBot="1">
      <c r="B945" s="255" t="s">
        <v>1491</v>
      </c>
      <c r="C945" s="44" t="s">
        <v>104</v>
      </c>
      <c r="D945" s="4" t="s">
        <v>105</v>
      </c>
      <c r="E945" s="132" t="s">
        <v>1166</v>
      </c>
      <c r="F945" s="22" t="s">
        <v>10</v>
      </c>
      <c r="G945" s="35">
        <v>2400</v>
      </c>
      <c r="H945" s="35">
        <v>2400</v>
      </c>
      <c r="I945" s="35">
        <v>2400</v>
      </c>
    </row>
    <row r="946" spans="2:9" ht="16.5" thickBot="1">
      <c r="B946" s="173" t="s">
        <v>114</v>
      </c>
      <c r="C946" s="8" t="s">
        <v>98</v>
      </c>
      <c r="D946" s="23" t="s">
        <v>30</v>
      </c>
      <c r="E946" s="97"/>
      <c r="F946" s="97"/>
      <c r="G946" s="33">
        <f>G947+G955+G982+G986+G990</f>
        <v>439963</v>
      </c>
      <c r="H946" s="33">
        <f>H947+H955+H982+H986+H990</f>
        <v>458992</v>
      </c>
      <c r="I946" s="33">
        <f>I947+I955+I982+I986+I990</f>
        <v>480769</v>
      </c>
    </row>
    <row r="947" spans="2:9" ht="47.25">
      <c r="B947" s="262" t="s">
        <v>1167</v>
      </c>
      <c r="C947" s="44" t="s">
        <v>104</v>
      </c>
      <c r="D947" s="4" t="s">
        <v>30</v>
      </c>
      <c r="E947" s="132" t="s">
        <v>28</v>
      </c>
      <c r="F947" s="4"/>
      <c r="G947" s="35">
        <f>G948+G952</f>
        <v>737</v>
      </c>
      <c r="H947" s="35">
        <f>H948+H952</f>
        <v>737</v>
      </c>
      <c r="I947" s="35">
        <f>I948+I952</f>
        <v>737</v>
      </c>
    </row>
    <row r="948" spans="2:9" ht="31.5" customHeight="1">
      <c r="B948" s="255" t="s">
        <v>1168</v>
      </c>
      <c r="C948" s="44" t="s">
        <v>104</v>
      </c>
      <c r="D948" s="4" t="s">
        <v>30</v>
      </c>
      <c r="E948" s="132" t="s">
        <v>918</v>
      </c>
      <c r="F948" s="4"/>
      <c r="G948" s="35">
        <f>G949</f>
        <v>164</v>
      </c>
      <c r="H948" s="35">
        <f>H949</f>
        <v>164</v>
      </c>
      <c r="I948" s="35">
        <f>I949</f>
        <v>164</v>
      </c>
    </row>
    <row r="949" spans="2:9" ht="31.5">
      <c r="B949" s="254" t="s">
        <v>1169</v>
      </c>
      <c r="C949" s="44" t="s">
        <v>104</v>
      </c>
      <c r="D949" s="4" t="s">
        <v>30</v>
      </c>
      <c r="E949" s="132" t="s">
        <v>1174</v>
      </c>
      <c r="F949" s="4"/>
      <c r="G949" s="35">
        <f>G950+G951</f>
        <v>164</v>
      </c>
      <c r="H949" s="35">
        <f>H950+H951</f>
        <v>164</v>
      </c>
      <c r="I949" s="35">
        <f>I950+I951</f>
        <v>164</v>
      </c>
    </row>
    <row r="950" spans="2:9" ht="47.25">
      <c r="B950" s="255" t="s">
        <v>1492</v>
      </c>
      <c r="C950" s="44" t="s">
        <v>104</v>
      </c>
      <c r="D950" s="4" t="s">
        <v>30</v>
      </c>
      <c r="E950" s="132" t="s">
        <v>1175</v>
      </c>
      <c r="F950" s="4" t="s">
        <v>10</v>
      </c>
      <c r="G950" s="35">
        <v>148</v>
      </c>
      <c r="H950" s="35">
        <v>148</v>
      </c>
      <c r="I950" s="35">
        <v>148</v>
      </c>
    </row>
    <row r="951" spans="2:9" s="25" customFormat="1" ht="47.25">
      <c r="B951" s="254" t="s">
        <v>1441</v>
      </c>
      <c r="C951" s="44" t="s">
        <v>104</v>
      </c>
      <c r="D951" s="4" t="s">
        <v>30</v>
      </c>
      <c r="E951" s="132" t="s">
        <v>1175</v>
      </c>
      <c r="F951" s="22" t="s">
        <v>18</v>
      </c>
      <c r="G951" s="35">
        <v>16</v>
      </c>
      <c r="H951" s="35">
        <v>16</v>
      </c>
      <c r="I951" s="35">
        <v>16</v>
      </c>
    </row>
    <row r="952" spans="2:9" s="26" customFormat="1" ht="31.5">
      <c r="B952" s="255" t="s">
        <v>1170</v>
      </c>
      <c r="C952" s="44" t="s">
        <v>104</v>
      </c>
      <c r="D952" s="4" t="s">
        <v>30</v>
      </c>
      <c r="E952" s="132" t="s">
        <v>204</v>
      </c>
      <c r="F952" s="22"/>
      <c r="G952" s="35">
        <f aca="true" t="shared" si="48" ref="G952:I953">G953</f>
        <v>573</v>
      </c>
      <c r="H952" s="35">
        <f t="shared" si="48"/>
        <v>573</v>
      </c>
      <c r="I952" s="35">
        <f t="shared" si="48"/>
        <v>573</v>
      </c>
    </row>
    <row r="953" spans="2:9" s="26" customFormat="1" ht="31.5">
      <c r="B953" s="255" t="s">
        <v>1640</v>
      </c>
      <c r="C953" s="44" t="s">
        <v>104</v>
      </c>
      <c r="D953" s="4" t="s">
        <v>30</v>
      </c>
      <c r="E953" s="132" t="s">
        <v>893</v>
      </c>
      <c r="F953" s="22"/>
      <c r="G953" s="35">
        <f t="shared" si="48"/>
        <v>573</v>
      </c>
      <c r="H953" s="35">
        <f t="shared" si="48"/>
        <v>573</v>
      </c>
      <c r="I953" s="35">
        <f t="shared" si="48"/>
        <v>573</v>
      </c>
    </row>
    <row r="954" spans="2:9" s="26" customFormat="1" ht="47.25">
      <c r="B954" s="254" t="s">
        <v>1493</v>
      </c>
      <c r="C954" s="44" t="s">
        <v>104</v>
      </c>
      <c r="D954" s="4" t="s">
        <v>30</v>
      </c>
      <c r="E954" s="132" t="s">
        <v>180</v>
      </c>
      <c r="F954" s="22" t="s">
        <v>10</v>
      </c>
      <c r="G954" s="35">
        <v>573</v>
      </c>
      <c r="H954" s="35">
        <v>573</v>
      </c>
      <c r="I954" s="35">
        <v>573</v>
      </c>
    </row>
    <row r="955" spans="2:9" s="26" customFormat="1" ht="36.75" customHeight="1">
      <c r="B955" s="255" t="s">
        <v>1638</v>
      </c>
      <c r="C955" s="44" t="s">
        <v>104</v>
      </c>
      <c r="D955" s="4" t="s">
        <v>30</v>
      </c>
      <c r="E955" s="132" t="s">
        <v>3</v>
      </c>
      <c r="F955" s="22"/>
      <c r="G955" s="35">
        <f>G956+G963</f>
        <v>427458</v>
      </c>
      <c r="H955" s="35">
        <f>H956+H963</f>
        <v>446487</v>
      </c>
      <c r="I955" s="35">
        <f>I956+I963</f>
        <v>468124</v>
      </c>
    </row>
    <row r="956" spans="2:9" s="26" customFormat="1" ht="15.75">
      <c r="B956" s="255" t="s">
        <v>1171</v>
      </c>
      <c r="C956" s="44" t="s">
        <v>104</v>
      </c>
      <c r="D956" s="4" t="s">
        <v>30</v>
      </c>
      <c r="E956" s="132" t="s">
        <v>1194</v>
      </c>
      <c r="F956" s="22"/>
      <c r="G956" s="35">
        <f>G957+G959</f>
        <v>38568</v>
      </c>
      <c r="H956" s="35">
        <f>H957+H959</f>
        <v>38568</v>
      </c>
      <c r="I956" s="35">
        <f>I957+I959</f>
        <v>38865</v>
      </c>
    </row>
    <row r="957" spans="2:9" s="26" customFormat="1" ht="47.25">
      <c r="B957" s="255" t="s">
        <v>1641</v>
      </c>
      <c r="C957" s="44" t="s">
        <v>104</v>
      </c>
      <c r="D957" s="4" t="s">
        <v>30</v>
      </c>
      <c r="E957" s="132" t="s">
        <v>1176</v>
      </c>
      <c r="F957" s="22"/>
      <c r="G957" s="35">
        <f>G958</f>
        <v>28499</v>
      </c>
      <c r="H957" s="35">
        <f>H958</f>
        <v>28499</v>
      </c>
      <c r="I957" s="35">
        <f>I958</f>
        <v>28796</v>
      </c>
    </row>
    <row r="958" spans="2:9" s="26" customFormat="1" ht="47.25">
      <c r="B958" s="254" t="s">
        <v>1434</v>
      </c>
      <c r="C958" s="44" t="s">
        <v>104</v>
      </c>
      <c r="D958" s="4" t="s">
        <v>30</v>
      </c>
      <c r="E958" s="132" t="s">
        <v>1177</v>
      </c>
      <c r="F958" s="22" t="s">
        <v>18</v>
      </c>
      <c r="G958" s="35">
        <v>28499</v>
      </c>
      <c r="H958" s="35">
        <v>28499</v>
      </c>
      <c r="I958" s="35">
        <v>28796</v>
      </c>
    </row>
    <row r="959" spans="2:9" s="26" customFormat="1" ht="31.5">
      <c r="B959" s="257" t="s">
        <v>1172</v>
      </c>
      <c r="C959" s="44" t="s">
        <v>104</v>
      </c>
      <c r="D959" s="4" t="s">
        <v>30</v>
      </c>
      <c r="E959" s="132" t="s">
        <v>1178</v>
      </c>
      <c r="F959" s="22"/>
      <c r="G959" s="35">
        <f>G961+G962+G960</f>
        <v>10069</v>
      </c>
      <c r="H959" s="35">
        <f>H961+H962+H960</f>
        <v>10069</v>
      </c>
      <c r="I959" s="35">
        <f>I961+I962+I960</f>
        <v>10069</v>
      </c>
    </row>
    <row r="960" spans="2:9" s="26" customFormat="1" ht="47.25" hidden="1">
      <c r="B960" s="257" t="s">
        <v>1691</v>
      </c>
      <c r="C960" s="44" t="s">
        <v>104</v>
      </c>
      <c r="D960" s="4" t="s">
        <v>30</v>
      </c>
      <c r="E960" s="132" t="s">
        <v>1717</v>
      </c>
      <c r="F960" s="22">
        <v>600</v>
      </c>
      <c r="G960" s="35"/>
      <c r="H960" s="35"/>
      <c r="I960" s="35"/>
    </row>
    <row r="961" spans="2:9" s="26" customFormat="1" ht="31.5">
      <c r="B961" s="255" t="s">
        <v>834</v>
      </c>
      <c r="C961" s="44" t="s">
        <v>104</v>
      </c>
      <c r="D961" s="4" t="s">
        <v>30</v>
      </c>
      <c r="E961" s="132" t="s">
        <v>1179</v>
      </c>
      <c r="F961" s="22" t="s">
        <v>18</v>
      </c>
      <c r="G961" s="35">
        <v>3789</v>
      </c>
      <c r="H961" s="35">
        <v>3789</v>
      </c>
      <c r="I961" s="35">
        <v>3789</v>
      </c>
    </row>
    <row r="962" spans="2:9" s="26" customFormat="1" ht="47.25">
      <c r="B962" s="255" t="s">
        <v>1569</v>
      </c>
      <c r="C962" s="44" t="s">
        <v>104</v>
      </c>
      <c r="D962" s="4" t="s">
        <v>30</v>
      </c>
      <c r="E962" s="132" t="s">
        <v>1568</v>
      </c>
      <c r="F962" s="22" t="s">
        <v>64</v>
      </c>
      <c r="G962" s="35">
        <v>6280</v>
      </c>
      <c r="H962" s="35">
        <v>6280</v>
      </c>
      <c r="I962" s="35">
        <v>6280</v>
      </c>
    </row>
    <row r="963" spans="2:9" ht="15.75">
      <c r="B963" s="255" t="s">
        <v>1173</v>
      </c>
      <c r="C963" s="44" t="s">
        <v>104</v>
      </c>
      <c r="D963" s="4" t="s">
        <v>30</v>
      </c>
      <c r="E963" s="132" t="s">
        <v>1095</v>
      </c>
      <c r="F963" s="22"/>
      <c r="G963" s="35">
        <f>G968+G970+G973+G977+G964</f>
        <v>388890</v>
      </c>
      <c r="H963" s="35">
        <f>H968+H970+H973+H977+H964</f>
        <v>407919</v>
      </c>
      <c r="I963" s="35">
        <f>I968+I970+I973+I977+I964</f>
        <v>429259</v>
      </c>
    </row>
    <row r="964" spans="2:9" ht="63">
      <c r="B964" s="147" t="s">
        <v>1346</v>
      </c>
      <c r="C964" s="44" t="s">
        <v>104</v>
      </c>
      <c r="D964" s="4" t="s">
        <v>30</v>
      </c>
      <c r="E964" s="132" t="s">
        <v>1344</v>
      </c>
      <c r="F964" s="22"/>
      <c r="G964" s="35">
        <f>G965+G966+G967</f>
        <v>10253</v>
      </c>
      <c r="H964" s="35">
        <f>H965+H966+H967</f>
        <v>10253</v>
      </c>
      <c r="I964" s="35">
        <f>I965+I966+I967</f>
        <v>10253</v>
      </c>
    </row>
    <row r="965" spans="2:9" ht="110.25">
      <c r="B965" s="147" t="s">
        <v>1347</v>
      </c>
      <c r="C965" s="44" t="s">
        <v>104</v>
      </c>
      <c r="D965" s="4" t="s">
        <v>30</v>
      </c>
      <c r="E965" s="132" t="s">
        <v>1345</v>
      </c>
      <c r="F965" s="22">
        <v>100</v>
      </c>
      <c r="G965" s="35">
        <v>8455</v>
      </c>
      <c r="H965" s="35">
        <v>8455</v>
      </c>
      <c r="I965" s="35">
        <v>8715</v>
      </c>
    </row>
    <row r="966" spans="2:9" ht="94.5">
      <c r="B966" s="147" t="s">
        <v>1348</v>
      </c>
      <c r="C966" s="44" t="s">
        <v>104</v>
      </c>
      <c r="D966" s="4" t="s">
        <v>30</v>
      </c>
      <c r="E966" s="132" t="s">
        <v>1345</v>
      </c>
      <c r="F966" s="22">
        <v>200</v>
      </c>
      <c r="G966" s="35">
        <v>1758</v>
      </c>
      <c r="H966" s="35">
        <v>1758</v>
      </c>
      <c r="I966" s="35">
        <v>1498</v>
      </c>
    </row>
    <row r="967" spans="2:9" ht="78.75">
      <c r="B967" s="147" t="s">
        <v>1778</v>
      </c>
      <c r="C967" s="44" t="s">
        <v>104</v>
      </c>
      <c r="D967" s="4" t="s">
        <v>30</v>
      </c>
      <c r="E967" s="132" t="s">
        <v>1345</v>
      </c>
      <c r="F967" s="22">
        <v>800</v>
      </c>
      <c r="G967" s="35">
        <v>40</v>
      </c>
      <c r="H967" s="35">
        <v>40</v>
      </c>
      <c r="I967" s="35">
        <v>40</v>
      </c>
    </row>
    <row r="968" spans="2:9" ht="15.75">
      <c r="B968" s="254" t="s">
        <v>1122</v>
      </c>
      <c r="C968" s="44" t="s">
        <v>104</v>
      </c>
      <c r="D968" s="4" t="s">
        <v>30</v>
      </c>
      <c r="E968" s="132" t="s">
        <v>1180</v>
      </c>
      <c r="F968" s="22"/>
      <c r="G968" s="98">
        <f>G969</f>
        <v>500</v>
      </c>
      <c r="H968" s="98">
        <f>H969</f>
        <v>500</v>
      </c>
      <c r="I968" s="98">
        <f>I969</f>
        <v>500</v>
      </c>
    </row>
    <row r="969" spans="2:9" ht="31.5">
      <c r="B969" s="255" t="s">
        <v>1104</v>
      </c>
      <c r="C969" s="44" t="s">
        <v>104</v>
      </c>
      <c r="D969" s="4" t="s">
        <v>30</v>
      </c>
      <c r="E969" s="132" t="s">
        <v>1181</v>
      </c>
      <c r="F969" s="22" t="s">
        <v>75</v>
      </c>
      <c r="G969" s="35">
        <v>500</v>
      </c>
      <c r="H969" s="35">
        <v>500</v>
      </c>
      <c r="I969" s="35">
        <v>500</v>
      </c>
    </row>
    <row r="970" spans="2:9" ht="15.75">
      <c r="B970" s="254" t="s">
        <v>1124</v>
      </c>
      <c r="C970" s="44" t="s">
        <v>104</v>
      </c>
      <c r="D970" s="4" t="s">
        <v>30</v>
      </c>
      <c r="E970" s="132" t="s">
        <v>1187</v>
      </c>
      <c r="F970" s="22"/>
      <c r="G970" s="98">
        <f>G971+G972</f>
        <v>317137</v>
      </c>
      <c r="H970" s="98">
        <f>H971+H972</f>
        <v>336166</v>
      </c>
      <c r="I970" s="98">
        <f>I971+I972</f>
        <v>356335</v>
      </c>
    </row>
    <row r="971" spans="2:9" ht="78.75">
      <c r="B971" s="255" t="s">
        <v>1105</v>
      </c>
      <c r="C971" s="44" t="s">
        <v>104</v>
      </c>
      <c r="D971" s="4" t="s">
        <v>30</v>
      </c>
      <c r="E971" s="132" t="s">
        <v>1188</v>
      </c>
      <c r="F971" s="22" t="s">
        <v>75</v>
      </c>
      <c r="G971" s="35">
        <v>159</v>
      </c>
      <c r="H971" s="35">
        <v>169</v>
      </c>
      <c r="I971" s="35">
        <v>179</v>
      </c>
    </row>
    <row r="972" spans="2:9" ht="78.75">
      <c r="B972" s="255" t="s">
        <v>1182</v>
      </c>
      <c r="C972" s="44" t="s">
        <v>104</v>
      </c>
      <c r="D972" s="4" t="s">
        <v>30</v>
      </c>
      <c r="E972" s="132" t="s">
        <v>1189</v>
      </c>
      <c r="F972" s="22" t="s">
        <v>64</v>
      </c>
      <c r="G972" s="35">
        <v>316978</v>
      </c>
      <c r="H972" s="35">
        <v>335997</v>
      </c>
      <c r="I972" s="35">
        <v>356156</v>
      </c>
    </row>
    <row r="973" spans="2:9" ht="15.75">
      <c r="B973" s="255" t="s">
        <v>1183</v>
      </c>
      <c r="C973" s="44" t="s">
        <v>104</v>
      </c>
      <c r="D973" s="4" t="s">
        <v>30</v>
      </c>
      <c r="E973" s="132" t="s">
        <v>1190</v>
      </c>
      <c r="F973" s="22"/>
      <c r="G973" s="35">
        <f>G974+G975+G976</f>
        <v>19487</v>
      </c>
      <c r="H973" s="35">
        <f>H974+H975+H976</f>
        <v>19487</v>
      </c>
      <c r="I973" s="35">
        <f>I974+I975+I976</f>
        <v>19487</v>
      </c>
    </row>
    <row r="974" spans="2:9" ht="31.5">
      <c r="B974" s="254" t="s">
        <v>1491</v>
      </c>
      <c r="C974" s="44" t="s">
        <v>104</v>
      </c>
      <c r="D974" s="4" t="s">
        <v>30</v>
      </c>
      <c r="E974" s="110" t="s">
        <v>1191</v>
      </c>
      <c r="F974" s="4" t="s">
        <v>10</v>
      </c>
      <c r="G974" s="35">
        <v>19173</v>
      </c>
      <c r="H974" s="35">
        <v>19173</v>
      </c>
      <c r="I974" s="35">
        <v>19173</v>
      </c>
    </row>
    <row r="975" spans="2:9" ht="31.5">
      <c r="B975" s="255" t="s">
        <v>834</v>
      </c>
      <c r="C975" s="44" t="s">
        <v>104</v>
      </c>
      <c r="D975" s="4" t="s">
        <v>30</v>
      </c>
      <c r="E975" s="110" t="s">
        <v>1191</v>
      </c>
      <c r="F975" s="4" t="s">
        <v>18</v>
      </c>
      <c r="G975" s="35">
        <v>314</v>
      </c>
      <c r="H975" s="35">
        <v>314</v>
      </c>
      <c r="I975" s="35">
        <v>314</v>
      </c>
    </row>
    <row r="976" spans="2:9" ht="63" hidden="1">
      <c r="B976" s="255" t="s">
        <v>1942</v>
      </c>
      <c r="C976" s="44" t="s">
        <v>104</v>
      </c>
      <c r="D976" s="4" t="s">
        <v>30</v>
      </c>
      <c r="E976" s="110" t="s">
        <v>1941</v>
      </c>
      <c r="F976" s="4" t="s">
        <v>10</v>
      </c>
      <c r="G976" s="35"/>
      <c r="H976" s="35"/>
      <c r="I976" s="35"/>
    </row>
    <row r="977" spans="2:9" ht="47.25">
      <c r="B977" s="147" t="s">
        <v>1184</v>
      </c>
      <c r="C977" s="78" t="s">
        <v>104</v>
      </c>
      <c r="D977" s="52" t="s">
        <v>30</v>
      </c>
      <c r="E977" s="143" t="s">
        <v>1192</v>
      </c>
      <c r="F977" s="52"/>
      <c r="G977" s="87">
        <f>G978+G979+G980+G981</f>
        <v>41513</v>
      </c>
      <c r="H977" s="87">
        <f>H978+H979+H980+H981</f>
        <v>41513</v>
      </c>
      <c r="I977" s="87">
        <f>I978+I979+I980+I981</f>
        <v>42684</v>
      </c>
    </row>
    <row r="978" spans="2:9" ht="78.75">
      <c r="B978" s="142" t="s">
        <v>1185</v>
      </c>
      <c r="C978" s="78" t="s">
        <v>104</v>
      </c>
      <c r="D978" s="52" t="s">
        <v>30</v>
      </c>
      <c r="E978" s="143" t="s">
        <v>1193</v>
      </c>
      <c r="F978" s="52" t="s">
        <v>19</v>
      </c>
      <c r="G978" s="35">
        <v>25523</v>
      </c>
      <c r="H978" s="35">
        <v>25523</v>
      </c>
      <c r="I978" s="35">
        <v>26321</v>
      </c>
    </row>
    <row r="979" spans="2:9" ht="47.25">
      <c r="B979" s="142" t="s">
        <v>1494</v>
      </c>
      <c r="C979" s="78" t="s">
        <v>104</v>
      </c>
      <c r="D979" s="52" t="s">
        <v>30</v>
      </c>
      <c r="E979" s="143" t="s">
        <v>1193</v>
      </c>
      <c r="F979" s="52" t="s">
        <v>10</v>
      </c>
      <c r="G979" s="35">
        <v>2756</v>
      </c>
      <c r="H979" s="35">
        <v>2756</v>
      </c>
      <c r="I979" s="35">
        <v>2756</v>
      </c>
    </row>
    <row r="980" spans="2:9" ht="47.25">
      <c r="B980" s="142" t="s">
        <v>1434</v>
      </c>
      <c r="C980" s="78" t="s">
        <v>104</v>
      </c>
      <c r="D980" s="52" t="s">
        <v>30</v>
      </c>
      <c r="E980" s="143" t="s">
        <v>1193</v>
      </c>
      <c r="F980" s="52" t="s">
        <v>18</v>
      </c>
      <c r="G980" s="35">
        <v>13184</v>
      </c>
      <c r="H980" s="35">
        <v>13184</v>
      </c>
      <c r="I980" s="35">
        <v>13557</v>
      </c>
    </row>
    <row r="981" spans="2:9" ht="31.5">
      <c r="B981" s="254" t="s">
        <v>1186</v>
      </c>
      <c r="C981" s="44" t="s">
        <v>104</v>
      </c>
      <c r="D981" s="4" t="s">
        <v>30</v>
      </c>
      <c r="E981" s="132" t="s">
        <v>1193</v>
      </c>
      <c r="F981" s="22" t="s">
        <v>52</v>
      </c>
      <c r="G981" s="35">
        <v>50</v>
      </c>
      <c r="H981" s="35">
        <v>50</v>
      </c>
      <c r="I981" s="35">
        <v>50</v>
      </c>
    </row>
    <row r="982" spans="2:9" ht="31.5">
      <c r="B982" s="255" t="s">
        <v>1635</v>
      </c>
      <c r="C982" s="44" t="s">
        <v>104</v>
      </c>
      <c r="D982" s="4" t="s">
        <v>30</v>
      </c>
      <c r="E982" s="132" t="s">
        <v>29</v>
      </c>
      <c r="F982" s="22"/>
      <c r="G982" s="35">
        <f aca="true" t="shared" si="49" ref="G982:I984">G983</f>
        <v>1178</v>
      </c>
      <c r="H982" s="35">
        <f t="shared" si="49"/>
        <v>1178</v>
      </c>
      <c r="I982" s="35">
        <f t="shared" si="49"/>
        <v>1178</v>
      </c>
    </row>
    <row r="983" spans="2:9" ht="31.5">
      <c r="B983" s="263" t="s">
        <v>506</v>
      </c>
      <c r="C983" s="44" t="s">
        <v>104</v>
      </c>
      <c r="D983" s="4" t="s">
        <v>30</v>
      </c>
      <c r="E983" s="132" t="s">
        <v>720</v>
      </c>
      <c r="F983" s="22"/>
      <c r="G983" s="35">
        <f t="shared" si="49"/>
        <v>1178</v>
      </c>
      <c r="H983" s="35">
        <f t="shared" si="49"/>
        <v>1178</v>
      </c>
      <c r="I983" s="35">
        <f t="shared" si="49"/>
        <v>1178</v>
      </c>
    </row>
    <row r="984" spans="2:9" ht="15.75">
      <c r="B984" s="255" t="s">
        <v>724</v>
      </c>
      <c r="C984" s="44" t="s">
        <v>104</v>
      </c>
      <c r="D984" s="4" t="s">
        <v>30</v>
      </c>
      <c r="E984" s="132" t="s">
        <v>1196</v>
      </c>
      <c r="F984" s="22"/>
      <c r="G984" s="35">
        <f t="shared" si="49"/>
        <v>1178</v>
      </c>
      <c r="H984" s="35">
        <f t="shared" si="49"/>
        <v>1178</v>
      </c>
      <c r="I984" s="35">
        <f t="shared" si="49"/>
        <v>1178</v>
      </c>
    </row>
    <row r="985" spans="2:9" ht="47.25">
      <c r="B985" s="145" t="s">
        <v>1195</v>
      </c>
      <c r="C985" s="44" t="s">
        <v>104</v>
      </c>
      <c r="D985" s="4" t="s">
        <v>30</v>
      </c>
      <c r="E985" s="132" t="s">
        <v>1197</v>
      </c>
      <c r="F985" s="22" t="s">
        <v>75</v>
      </c>
      <c r="G985" s="35">
        <v>1178</v>
      </c>
      <c r="H985" s="35">
        <v>1178</v>
      </c>
      <c r="I985" s="35">
        <v>1178</v>
      </c>
    </row>
    <row r="986" spans="2:9" ht="47.25">
      <c r="B986" s="150" t="s">
        <v>1631</v>
      </c>
      <c r="C986" s="44" t="s">
        <v>104</v>
      </c>
      <c r="D986" s="4" t="s">
        <v>30</v>
      </c>
      <c r="E986" s="132" t="s">
        <v>1118</v>
      </c>
      <c r="F986" s="22"/>
      <c r="G986" s="35">
        <f aca="true" t="shared" si="50" ref="G986:I988">G987</f>
        <v>35</v>
      </c>
      <c r="H986" s="35">
        <f t="shared" si="50"/>
        <v>35</v>
      </c>
      <c r="I986" s="35">
        <f t="shared" si="50"/>
        <v>35</v>
      </c>
    </row>
    <row r="987" spans="2:9" ht="31.5">
      <c r="B987" s="255" t="s">
        <v>1116</v>
      </c>
      <c r="C987" s="44" t="s">
        <v>104</v>
      </c>
      <c r="D987" s="4" t="s">
        <v>30</v>
      </c>
      <c r="E987" s="132" t="s">
        <v>444</v>
      </c>
      <c r="F987" s="22"/>
      <c r="G987" s="35">
        <f t="shared" si="50"/>
        <v>35</v>
      </c>
      <c r="H987" s="35">
        <f t="shared" si="50"/>
        <v>35</v>
      </c>
      <c r="I987" s="35">
        <f t="shared" si="50"/>
        <v>35</v>
      </c>
    </row>
    <row r="988" spans="2:9" ht="31.5">
      <c r="B988" s="255" t="s">
        <v>1117</v>
      </c>
      <c r="C988" s="44" t="s">
        <v>104</v>
      </c>
      <c r="D988" s="4" t="s">
        <v>3</v>
      </c>
      <c r="E988" s="132" t="s">
        <v>1119</v>
      </c>
      <c r="F988" s="22"/>
      <c r="G988" s="35">
        <f t="shared" si="50"/>
        <v>35</v>
      </c>
      <c r="H988" s="35">
        <f t="shared" si="50"/>
        <v>35</v>
      </c>
      <c r="I988" s="35">
        <f t="shared" si="50"/>
        <v>35</v>
      </c>
    </row>
    <row r="989" spans="2:9" ht="47.25">
      <c r="B989" s="254" t="s">
        <v>1487</v>
      </c>
      <c r="C989" s="44" t="s">
        <v>104</v>
      </c>
      <c r="D989" s="4" t="s">
        <v>30</v>
      </c>
      <c r="E989" s="132" t="s">
        <v>1120</v>
      </c>
      <c r="F989" s="22" t="s">
        <v>10</v>
      </c>
      <c r="G989" s="35">
        <v>35</v>
      </c>
      <c r="H989" s="35">
        <v>35</v>
      </c>
      <c r="I989" s="35">
        <v>35</v>
      </c>
    </row>
    <row r="990" spans="2:9" ht="31.5">
      <c r="B990" s="255" t="s">
        <v>1098</v>
      </c>
      <c r="C990" s="44" t="s">
        <v>104</v>
      </c>
      <c r="D990" s="4" t="s">
        <v>30</v>
      </c>
      <c r="E990" s="132" t="s">
        <v>421</v>
      </c>
      <c r="F990" s="22"/>
      <c r="G990" s="35">
        <f>G994+G999+G991</f>
        <v>10555</v>
      </c>
      <c r="H990" s="35">
        <f>H994+H999+H991</f>
        <v>10555</v>
      </c>
      <c r="I990" s="35">
        <f>I994+I999+I991</f>
        <v>10695</v>
      </c>
    </row>
    <row r="991" spans="2:9" ht="31.5">
      <c r="B991" s="147" t="s">
        <v>1351</v>
      </c>
      <c r="C991" s="44" t="s">
        <v>104</v>
      </c>
      <c r="D991" s="4" t="s">
        <v>30</v>
      </c>
      <c r="E991" s="132" t="s">
        <v>1140</v>
      </c>
      <c r="F991" s="22"/>
      <c r="G991" s="35">
        <f aca="true" t="shared" si="51" ref="G991:I992">G992</f>
        <v>228</v>
      </c>
      <c r="H991" s="35">
        <f t="shared" si="51"/>
        <v>228</v>
      </c>
      <c r="I991" s="35">
        <f t="shared" si="51"/>
        <v>228</v>
      </c>
    </row>
    <row r="992" spans="2:9" ht="15.75">
      <c r="B992" s="147" t="s">
        <v>1045</v>
      </c>
      <c r="C992" s="44" t="s">
        <v>104</v>
      </c>
      <c r="D992" s="4" t="s">
        <v>30</v>
      </c>
      <c r="E992" s="132" t="s">
        <v>1349</v>
      </c>
      <c r="F992" s="22"/>
      <c r="G992" s="35">
        <f t="shared" si="51"/>
        <v>228</v>
      </c>
      <c r="H992" s="35">
        <f t="shared" si="51"/>
        <v>228</v>
      </c>
      <c r="I992" s="35">
        <f t="shared" si="51"/>
        <v>228</v>
      </c>
    </row>
    <row r="993" spans="2:9" ht="31.5">
      <c r="B993" s="147" t="s">
        <v>759</v>
      </c>
      <c r="C993" s="44" t="s">
        <v>104</v>
      </c>
      <c r="D993" s="4" t="s">
        <v>30</v>
      </c>
      <c r="E993" s="132" t="s">
        <v>1350</v>
      </c>
      <c r="F993" s="22">
        <v>200</v>
      </c>
      <c r="G993" s="35">
        <v>228</v>
      </c>
      <c r="H993" s="35">
        <v>228</v>
      </c>
      <c r="I993" s="35">
        <v>228</v>
      </c>
    </row>
    <row r="994" spans="2:9" ht="15.75">
      <c r="B994" s="255" t="s">
        <v>1136</v>
      </c>
      <c r="C994" s="44" t="s">
        <v>104</v>
      </c>
      <c r="D994" s="4" t="s">
        <v>30</v>
      </c>
      <c r="E994" s="132" t="s">
        <v>1127</v>
      </c>
      <c r="F994" s="22"/>
      <c r="G994" s="35">
        <f>G995+G997</f>
        <v>10164</v>
      </c>
      <c r="H994" s="35">
        <f>H995+H997</f>
        <v>10164</v>
      </c>
      <c r="I994" s="35">
        <f>I995+I997</f>
        <v>10304</v>
      </c>
    </row>
    <row r="995" spans="2:9" ht="31.5">
      <c r="B995" s="252" t="s">
        <v>162</v>
      </c>
      <c r="C995" s="44" t="s">
        <v>104</v>
      </c>
      <c r="D995" s="4" t="s">
        <v>30</v>
      </c>
      <c r="E995" s="132" t="s">
        <v>1101</v>
      </c>
      <c r="F995" s="22"/>
      <c r="G995" s="35">
        <f>G996</f>
        <v>4906</v>
      </c>
      <c r="H995" s="35">
        <f>H996</f>
        <v>4906</v>
      </c>
      <c r="I995" s="35">
        <f>I996</f>
        <v>5046</v>
      </c>
    </row>
    <row r="996" spans="2:9" ht="46.5" customHeight="1">
      <c r="B996" s="255" t="s">
        <v>1438</v>
      </c>
      <c r="C996" s="44" t="s">
        <v>104</v>
      </c>
      <c r="D996" s="4" t="s">
        <v>30</v>
      </c>
      <c r="E996" s="132" t="s">
        <v>1102</v>
      </c>
      <c r="F996" s="22" t="s">
        <v>18</v>
      </c>
      <c r="G996" s="35">
        <v>4906</v>
      </c>
      <c r="H996" s="35">
        <v>4906</v>
      </c>
      <c r="I996" s="35">
        <v>5046</v>
      </c>
    </row>
    <row r="997" spans="2:9" ht="31.5">
      <c r="B997" s="232" t="s">
        <v>1126</v>
      </c>
      <c r="C997" s="44" t="s">
        <v>104</v>
      </c>
      <c r="D997" s="4" t="s">
        <v>30</v>
      </c>
      <c r="E997" s="132" t="s">
        <v>1198</v>
      </c>
      <c r="F997" s="22"/>
      <c r="G997" s="35">
        <f>G998</f>
        <v>5258</v>
      </c>
      <c r="H997" s="35">
        <f>H998</f>
        <v>5258</v>
      </c>
      <c r="I997" s="35">
        <f>I998</f>
        <v>5258</v>
      </c>
    </row>
    <row r="998" spans="2:9" ht="47.25">
      <c r="B998" s="232" t="s">
        <v>434</v>
      </c>
      <c r="C998" s="44" t="s">
        <v>104</v>
      </c>
      <c r="D998" s="4" t="s">
        <v>30</v>
      </c>
      <c r="E998" s="132" t="s">
        <v>2078</v>
      </c>
      <c r="F998" s="22" t="s">
        <v>18</v>
      </c>
      <c r="G998" s="35">
        <v>5258</v>
      </c>
      <c r="H998" s="35">
        <v>5258</v>
      </c>
      <c r="I998" s="35">
        <v>5258</v>
      </c>
    </row>
    <row r="999" spans="2:9" ht="15.75">
      <c r="B999" s="232" t="s">
        <v>422</v>
      </c>
      <c r="C999" s="44" t="s">
        <v>104</v>
      </c>
      <c r="D999" s="4" t="s">
        <v>30</v>
      </c>
      <c r="E999" s="132" t="s">
        <v>1199</v>
      </c>
      <c r="F999" s="22"/>
      <c r="G999" s="35">
        <f>G1000</f>
        <v>163</v>
      </c>
      <c r="H999" s="35">
        <f>H1000</f>
        <v>163</v>
      </c>
      <c r="I999" s="35">
        <f>I1000</f>
        <v>163</v>
      </c>
    </row>
    <row r="1000" spans="2:9" ht="31.5">
      <c r="B1000" s="232" t="s">
        <v>1642</v>
      </c>
      <c r="C1000" s="44" t="s">
        <v>104</v>
      </c>
      <c r="D1000" s="4" t="s">
        <v>30</v>
      </c>
      <c r="E1000" s="132" t="s">
        <v>1200</v>
      </c>
      <c r="F1000" s="22"/>
      <c r="G1000" s="35">
        <f>G1001+G1002</f>
        <v>163</v>
      </c>
      <c r="H1000" s="35">
        <f>H1001+H1002</f>
        <v>163</v>
      </c>
      <c r="I1000" s="35">
        <f>I1001+I1002</f>
        <v>163</v>
      </c>
    </row>
    <row r="1001" spans="2:9" ht="31.5">
      <c r="B1001" s="232" t="s">
        <v>1495</v>
      </c>
      <c r="C1001" s="44" t="s">
        <v>104</v>
      </c>
      <c r="D1001" s="4" t="s">
        <v>30</v>
      </c>
      <c r="E1001" s="132" t="s">
        <v>426</v>
      </c>
      <c r="F1001" s="22" t="s">
        <v>10</v>
      </c>
      <c r="G1001" s="35">
        <v>95</v>
      </c>
      <c r="H1001" s="35">
        <v>95</v>
      </c>
      <c r="I1001" s="35">
        <v>95</v>
      </c>
    </row>
    <row r="1002" spans="2:9" ht="32.25" thickBot="1">
      <c r="B1002" s="232" t="s">
        <v>834</v>
      </c>
      <c r="C1002" s="44" t="s">
        <v>104</v>
      </c>
      <c r="D1002" s="4" t="s">
        <v>30</v>
      </c>
      <c r="E1002" s="132" t="s">
        <v>426</v>
      </c>
      <c r="F1002" s="22" t="s">
        <v>18</v>
      </c>
      <c r="G1002" s="35">
        <v>68</v>
      </c>
      <c r="H1002" s="35">
        <v>68</v>
      </c>
      <c r="I1002" s="35">
        <v>68</v>
      </c>
    </row>
    <row r="1003" spans="2:9" ht="16.5" thickBot="1">
      <c r="B1003" s="172" t="s">
        <v>84</v>
      </c>
      <c r="C1003" s="8" t="s">
        <v>99</v>
      </c>
      <c r="D1003" s="12"/>
      <c r="E1003" s="9"/>
      <c r="F1003" s="11"/>
      <c r="G1003" s="33">
        <f>G1004+G1088</f>
        <v>864389</v>
      </c>
      <c r="H1003" s="33">
        <f>H1004+H1088</f>
        <v>922765</v>
      </c>
      <c r="I1003" s="33">
        <f>I1004+I1088</f>
        <v>1018403</v>
      </c>
    </row>
    <row r="1004" spans="2:9" ht="16.5" thickBot="1">
      <c r="B1004" s="172" t="s">
        <v>95</v>
      </c>
      <c r="C1004" s="8" t="s">
        <v>99</v>
      </c>
      <c r="D1004" s="9" t="s">
        <v>61</v>
      </c>
      <c r="E1004" s="9"/>
      <c r="F1004" s="11"/>
      <c r="G1004" s="33">
        <f>G1005+G1015+G1078+G1083</f>
        <v>724843</v>
      </c>
      <c r="H1004" s="33">
        <f>H1005+H1015+H1078+H1083</f>
        <v>764119</v>
      </c>
      <c r="I1004" s="33">
        <f>I1005+I1015+I1078+I1083</f>
        <v>754954</v>
      </c>
    </row>
    <row r="1005" spans="2:9" ht="38.25" customHeight="1">
      <c r="B1005" s="265" t="s">
        <v>722</v>
      </c>
      <c r="C1005" s="191" t="s">
        <v>105</v>
      </c>
      <c r="D1005" s="192" t="s">
        <v>28</v>
      </c>
      <c r="E1005" s="193" t="s">
        <v>29</v>
      </c>
      <c r="F1005" s="192"/>
      <c r="G1005" s="99">
        <f>G1006</f>
        <v>699</v>
      </c>
      <c r="H1005" s="99">
        <f>H1006</f>
        <v>200</v>
      </c>
      <c r="I1005" s="99">
        <f>I1006</f>
        <v>210</v>
      </c>
    </row>
    <row r="1006" spans="2:9" ht="15.75">
      <c r="B1006" s="144" t="s">
        <v>1643</v>
      </c>
      <c r="C1006" s="44" t="s">
        <v>105</v>
      </c>
      <c r="D1006" s="4" t="s">
        <v>28</v>
      </c>
      <c r="E1006" s="194" t="s">
        <v>788</v>
      </c>
      <c r="F1006" s="4"/>
      <c r="G1006" s="35">
        <f>G1007+G1013</f>
        <v>699</v>
      </c>
      <c r="H1006" s="35">
        <f>H1007+H1013</f>
        <v>200</v>
      </c>
      <c r="I1006" s="35">
        <f>I1007+I1013</f>
        <v>210</v>
      </c>
    </row>
    <row r="1007" spans="2:9" ht="47.25">
      <c r="B1007" s="145" t="s">
        <v>182</v>
      </c>
      <c r="C1007" s="44" t="s">
        <v>105</v>
      </c>
      <c r="D1007" s="4" t="s">
        <v>28</v>
      </c>
      <c r="E1007" s="194" t="s">
        <v>207</v>
      </c>
      <c r="F1007" s="4"/>
      <c r="G1007" s="35">
        <f>G1008+G1011+G1009+G1010+G1012</f>
        <v>579</v>
      </c>
      <c r="H1007" s="35">
        <f>H1008+H1011+H1009+H1010+H1012</f>
        <v>0</v>
      </c>
      <c r="I1007" s="35">
        <f>I1008+I1011+I1009+I1010+I1012</f>
        <v>0</v>
      </c>
    </row>
    <row r="1008" spans="2:9" ht="31.5" hidden="1">
      <c r="B1008" s="144" t="s">
        <v>759</v>
      </c>
      <c r="C1008" s="44" t="s">
        <v>105</v>
      </c>
      <c r="D1008" s="4" t="s">
        <v>28</v>
      </c>
      <c r="E1008" s="194" t="s">
        <v>815</v>
      </c>
      <c r="F1008" s="4" t="s">
        <v>10</v>
      </c>
      <c r="G1008" s="35"/>
      <c r="H1008" s="35"/>
      <c r="I1008" s="35"/>
    </row>
    <row r="1009" spans="2:9" ht="47.25" hidden="1">
      <c r="B1009" s="303" t="s">
        <v>1801</v>
      </c>
      <c r="C1009" s="44" t="s">
        <v>105</v>
      </c>
      <c r="D1009" s="4" t="s">
        <v>28</v>
      </c>
      <c r="E1009" s="195" t="s">
        <v>1758</v>
      </c>
      <c r="F1009" s="4" t="s">
        <v>10</v>
      </c>
      <c r="G1009" s="35"/>
      <c r="H1009" s="35"/>
      <c r="I1009" s="35"/>
    </row>
    <row r="1010" spans="2:9" ht="31.5" hidden="1">
      <c r="B1010" s="303" t="s">
        <v>1802</v>
      </c>
      <c r="C1010" s="44" t="s">
        <v>105</v>
      </c>
      <c r="D1010" s="4" t="s">
        <v>28</v>
      </c>
      <c r="E1010" s="195" t="s">
        <v>1758</v>
      </c>
      <c r="F1010" s="4" t="s">
        <v>64</v>
      </c>
      <c r="G1010" s="35"/>
      <c r="H1010" s="35"/>
      <c r="I1010" s="35"/>
    </row>
    <row r="1011" spans="2:9" ht="60.75" customHeight="1" hidden="1">
      <c r="B1011" s="144" t="s">
        <v>2035</v>
      </c>
      <c r="C1011" s="44" t="s">
        <v>105</v>
      </c>
      <c r="D1011" s="4" t="s">
        <v>28</v>
      </c>
      <c r="E1011" s="194" t="s">
        <v>183</v>
      </c>
      <c r="F1011" s="4" t="s">
        <v>10</v>
      </c>
      <c r="G1011" s="35"/>
      <c r="H1011" s="35"/>
      <c r="I1011" s="35"/>
    </row>
    <row r="1012" spans="2:9" ht="52.5" customHeight="1">
      <c r="B1012" s="144" t="s">
        <v>2034</v>
      </c>
      <c r="C1012" s="44" t="s">
        <v>105</v>
      </c>
      <c r="D1012" s="4" t="s">
        <v>28</v>
      </c>
      <c r="E1012" s="194" t="s">
        <v>183</v>
      </c>
      <c r="F1012" s="4" t="s">
        <v>64</v>
      </c>
      <c r="G1012" s="35">
        <v>579</v>
      </c>
      <c r="H1012" s="35"/>
      <c r="I1012" s="35"/>
    </row>
    <row r="1013" spans="2:9" ht="60.75" customHeight="1">
      <c r="B1013" s="142" t="s">
        <v>1840</v>
      </c>
      <c r="C1013" s="44" t="s">
        <v>105</v>
      </c>
      <c r="D1013" s="4" t="s">
        <v>28</v>
      </c>
      <c r="E1013" s="195" t="s">
        <v>1839</v>
      </c>
      <c r="F1013" s="4"/>
      <c r="G1013" s="35">
        <f>G1014</f>
        <v>120</v>
      </c>
      <c r="H1013" s="35">
        <f>H1014</f>
        <v>200</v>
      </c>
      <c r="I1013" s="35">
        <f>I1014</f>
        <v>210</v>
      </c>
    </row>
    <row r="1014" spans="2:9" ht="36.75" customHeight="1">
      <c r="B1014" s="144" t="s">
        <v>759</v>
      </c>
      <c r="C1014" s="44" t="s">
        <v>105</v>
      </c>
      <c r="D1014" s="4" t="s">
        <v>28</v>
      </c>
      <c r="E1014" s="195" t="s">
        <v>1841</v>
      </c>
      <c r="F1014" s="4" t="s">
        <v>10</v>
      </c>
      <c r="G1014" s="35">
        <v>120</v>
      </c>
      <c r="H1014" s="35">
        <v>200</v>
      </c>
      <c r="I1014" s="35">
        <v>210</v>
      </c>
    </row>
    <row r="1015" spans="2:9" ht="31.5">
      <c r="B1015" s="145" t="s">
        <v>816</v>
      </c>
      <c r="C1015" s="44" t="s">
        <v>105</v>
      </c>
      <c r="D1015" s="4" t="s">
        <v>28</v>
      </c>
      <c r="E1015" s="194" t="s">
        <v>31</v>
      </c>
      <c r="F1015" s="4"/>
      <c r="G1015" s="35">
        <f>G1016+G1038+G1049+G1053+G1063</f>
        <v>724144</v>
      </c>
      <c r="H1015" s="35">
        <f>H1016+H1038+H1049+H1053+H1063</f>
        <v>763839</v>
      </c>
      <c r="I1015" s="35">
        <f>I1016+I1038+I1049+I1053+I1063</f>
        <v>754664</v>
      </c>
    </row>
    <row r="1016" spans="2:9" ht="15.75">
      <c r="B1016" s="144" t="s">
        <v>817</v>
      </c>
      <c r="C1016" s="44" t="s">
        <v>105</v>
      </c>
      <c r="D1016" s="4" t="s">
        <v>28</v>
      </c>
      <c r="E1016" s="194" t="s">
        <v>818</v>
      </c>
      <c r="F1016" s="4"/>
      <c r="G1016" s="35">
        <f>G1017+G1022+G1028+G1031+G1034+G1036</f>
        <v>119895</v>
      </c>
      <c r="H1016" s="35">
        <f>H1017+H1022+H1028+H1031+H1034+H1036</f>
        <v>139816</v>
      </c>
      <c r="I1016" s="35">
        <f>I1017+I1022+I1028+I1031+I1034+I1036</f>
        <v>151771</v>
      </c>
    </row>
    <row r="1017" spans="2:9" s="24" customFormat="1" ht="36" customHeight="1">
      <c r="B1017" s="144" t="s">
        <v>578</v>
      </c>
      <c r="C1017" s="44" t="s">
        <v>105</v>
      </c>
      <c r="D1017" s="4" t="s">
        <v>28</v>
      </c>
      <c r="E1017" s="194" t="s">
        <v>819</v>
      </c>
      <c r="F1017" s="4"/>
      <c r="G1017" s="35">
        <f>G1018+G1019+G1020+G1021</f>
        <v>114861</v>
      </c>
      <c r="H1017" s="35">
        <f>H1018+H1019+H1020+H1021</f>
        <v>137140</v>
      </c>
      <c r="I1017" s="35">
        <f>I1018+I1019+I1020+I1021</f>
        <v>146882</v>
      </c>
    </row>
    <row r="1018" spans="2:9" s="24" customFormat="1" ht="78.75">
      <c r="B1018" s="121" t="s">
        <v>820</v>
      </c>
      <c r="C1018" s="44" t="s">
        <v>105</v>
      </c>
      <c r="D1018" s="4" t="s">
        <v>28</v>
      </c>
      <c r="E1018" s="195" t="s">
        <v>821</v>
      </c>
      <c r="F1018" s="4" t="s">
        <v>19</v>
      </c>
      <c r="G1018" s="35">
        <v>27214</v>
      </c>
      <c r="H1018" s="35">
        <v>34471</v>
      </c>
      <c r="I1018" s="35">
        <v>37236</v>
      </c>
    </row>
    <row r="1019" spans="2:9" s="24" customFormat="1" ht="47.25">
      <c r="B1019" s="144" t="s">
        <v>970</v>
      </c>
      <c r="C1019" s="44" t="s">
        <v>105</v>
      </c>
      <c r="D1019" s="4" t="s">
        <v>28</v>
      </c>
      <c r="E1019" s="195" t="s">
        <v>821</v>
      </c>
      <c r="F1019" s="4" t="s">
        <v>10</v>
      </c>
      <c r="G1019" s="35">
        <v>6485</v>
      </c>
      <c r="H1019" s="35">
        <v>6112</v>
      </c>
      <c r="I1019" s="35">
        <v>6160</v>
      </c>
    </row>
    <row r="1020" spans="2:9" s="24" customFormat="1" ht="47.25">
      <c r="B1020" s="144" t="s">
        <v>456</v>
      </c>
      <c r="C1020" s="44" t="s">
        <v>105</v>
      </c>
      <c r="D1020" s="4" t="s">
        <v>28</v>
      </c>
      <c r="E1020" s="195" t="s">
        <v>821</v>
      </c>
      <c r="F1020" s="4" t="s">
        <v>18</v>
      </c>
      <c r="G1020" s="35">
        <v>80803</v>
      </c>
      <c r="H1020" s="35">
        <v>96198</v>
      </c>
      <c r="I1020" s="35">
        <v>103127</v>
      </c>
    </row>
    <row r="1021" spans="2:9" s="24" customFormat="1" ht="31.5">
      <c r="B1021" s="144" t="s">
        <v>164</v>
      </c>
      <c r="C1021" s="44" t="s">
        <v>105</v>
      </c>
      <c r="D1021" s="4" t="s">
        <v>28</v>
      </c>
      <c r="E1021" s="195" t="s">
        <v>821</v>
      </c>
      <c r="F1021" s="4" t="s">
        <v>52</v>
      </c>
      <c r="G1021" s="35">
        <v>359</v>
      </c>
      <c r="H1021" s="35">
        <v>359</v>
      </c>
      <c r="I1021" s="35">
        <v>359</v>
      </c>
    </row>
    <row r="1022" spans="2:9" s="24" customFormat="1" ht="15.75">
      <c r="B1022" s="144" t="s">
        <v>822</v>
      </c>
      <c r="C1022" s="44" t="s">
        <v>105</v>
      </c>
      <c r="D1022" s="4" t="s">
        <v>28</v>
      </c>
      <c r="E1022" s="194" t="s">
        <v>823</v>
      </c>
      <c r="F1022" s="4"/>
      <c r="G1022" s="35">
        <f>G1023+G1024+G1025+G1027+G1026</f>
        <v>2489</v>
      </c>
      <c r="H1022" s="35">
        <f>H1023+H1024+H1025+H1027+H1026</f>
        <v>2048</v>
      </c>
      <c r="I1022" s="35">
        <f>I1023+I1024+I1025+I1027+I1026</f>
        <v>2048</v>
      </c>
    </row>
    <row r="1023" spans="2:9" s="24" customFormat="1" ht="31.5">
      <c r="B1023" s="266" t="s">
        <v>1496</v>
      </c>
      <c r="C1023" s="44" t="s">
        <v>105</v>
      </c>
      <c r="D1023" s="4" t="s">
        <v>28</v>
      </c>
      <c r="E1023" s="194" t="s">
        <v>824</v>
      </c>
      <c r="F1023" s="4" t="s">
        <v>10</v>
      </c>
      <c r="G1023" s="35">
        <v>430</v>
      </c>
      <c r="H1023" s="35">
        <v>430</v>
      </c>
      <c r="I1023" s="35">
        <v>430</v>
      </c>
    </row>
    <row r="1024" spans="2:9" s="24" customFormat="1" ht="47.25">
      <c r="B1024" s="266" t="s">
        <v>825</v>
      </c>
      <c r="C1024" s="44" t="s">
        <v>105</v>
      </c>
      <c r="D1024" s="4" t="s">
        <v>28</v>
      </c>
      <c r="E1024" s="132" t="s">
        <v>824</v>
      </c>
      <c r="F1024" s="4" t="s">
        <v>18</v>
      </c>
      <c r="G1024" s="35">
        <v>1618</v>
      </c>
      <c r="H1024" s="35">
        <v>1618</v>
      </c>
      <c r="I1024" s="35">
        <v>1618</v>
      </c>
    </row>
    <row r="1025" spans="2:9" s="24" customFormat="1" ht="47.25" hidden="1">
      <c r="B1025" s="267" t="s">
        <v>826</v>
      </c>
      <c r="C1025" s="44" t="s">
        <v>105</v>
      </c>
      <c r="D1025" s="4" t="s">
        <v>28</v>
      </c>
      <c r="E1025" s="132" t="s">
        <v>827</v>
      </c>
      <c r="F1025" s="22" t="s">
        <v>64</v>
      </c>
      <c r="G1025" s="35"/>
      <c r="H1025" s="35"/>
      <c r="I1025" s="35"/>
    </row>
    <row r="1026" spans="2:9" s="24" customFormat="1" ht="47.25">
      <c r="B1026" s="267" t="s">
        <v>2036</v>
      </c>
      <c r="C1026" s="44" t="s">
        <v>105</v>
      </c>
      <c r="D1026" s="4" t="s">
        <v>28</v>
      </c>
      <c r="E1026" s="132" t="s">
        <v>2037</v>
      </c>
      <c r="F1026" s="22">
        <v>500</v>
      </c>
      <c r="G1026" s="35">
        <v>441</v>
      </c>
      <c r="H1026" s="35"/>
      <c r="I1026" s="35"/>
    </row>
    <row r="1027" spans="2:9" s="24" customFormat="1" ht="47.25" hidden="1">
      <c r="B1027" s="267" t="s">
        <v>1906</v>
      </c>
      <c r="C1027" s="44" t="s">
        <v>105</v>
      </c>
      <c r="D1027" s="4" t="s">
        <v>28</v>
      </c>
      <c r="E1027" s="132" t="s">
        <v>1904</v>
      </c>
      <c r="F1027" s="22">
        <v>200</v>
      </c>
      <c r="G1027" s="35"/>
      <c r="H1027" s="35"/>
      <c r="I1027" s="35"/>
    </row>
    <row r="1028" spans="2:9" s="24" customFormat="1" ht="51.75" customHeight="1">
      <c r="B1028" s="144" t="s">
        <v>828</v>
      </c>
      <c r="C1028" s="44" t="s">
        <v>105</v>
      </c>
      <c r="D1028" s="4" t="s">
        <v>28</v>
      </c>
      <c r="E1028" s="132" t="s">
        <v>829</v>
      </c>
      <c r="F1028" s="22"/>
      <c r="G1028" s="35">
        <f>G1029+G1030</f>
        <v>265</v>
      </c>
      <c r="H1028" s="35">
        <f>H1029+H1030</f>
        <v>0</v>
      </c>
      <c r="I1028" s="35">
        <f>I1029+I1030</f>
        <v>0</v>
      </c>
    </row>
    <row r="1029" spans="2:9" s="24" customFormat="1" ht="47.25" hidden="1">
      <c r="B1029" s="145" t="s">
        <v>1610</v>
      </c>
      <c r="C1029" s="44" t="s">
        <v>105</v>
      </c>
      <c r="D1029" s="4" t="s">
        <v>28</v>
      </c>
      <c r="E1029" s="132" t="s">
        <v>830</v>
      </c>
      <c r="F1029" s="22" t="s">
        <v>64</v>
      </c>
      <c r="G1029" s="35"/>
      <c r="H1029" s="35"/>
      <c r="I1029" s="35"/>
    </row>
    <row r="1030" spans="2:9" s="24" customFormat="1" ht="63">
      <c r="B1030" s="145" t="s">
        <v>2038</v>
      </c>
      <c r="C1030" s="44" t="s">
        <v>105</v>
      </c>
      <c r="D1030" s="4" t="s">
        <v>28</v>
      </c>
      <c r="E1030" s="132" t="s">
        <v>2039</v>
      </c>
      <c r="F1030" s="22">
        <v>500</v>
      </c>
      <c r="G1030" s="35">
        <v>265</v>
      </c>
      <c r="H1030" s="35"/>
      <c r="I1030" s="35"/>
    </row>
    <row r="1031" spans="2:9" s="24" customFormat="1" ht="47.25">
      <c r="B1031" s="144" t="s">
        <v>831</v>
      </c>
      <c r="C1031" s="44" t="s">
        <v>105</v>
      </c>
      <c r="D1031" s="4" t="s">
        <v>28</v>
      </c>
      <c r="E1031" s="132" t="s">
        <v>832</v>
      </c>
      <c r="F1031" s="22"/>
      <c r="G1031" s="35">
        <f>G1032+G1033</f>
        <v>2280</v>
      </c>
      <c r="H1031" s="35">
        <f>H1032+H1033</f>
        <v>628</v>
      </c>
      <c r="I1031" s="35">
        <f>I1032+I1033</f>
        <v>2841</v>
      </c>
    </row>
    <row r="1032" spans="2:9" s="24" customFormat="1" ht="31.5">
      <c r="B1032" s="144" t="s">
        <v>1497</v>
      </c>
      <c r="C1032" s="44" t="s">
        <v>105</v>
      </c>
      <c r="D1032" s="4" t="s">
        <v>28</v>
      </c>
      <c r="E1032" s="132" t="s">
        <v>833</v>
      </c>
      <c r="F1032" s="22" t="s">
        <v>10</v>
      </c>
      <c r="G1032" s="35">
        <v>280</v>
      </c>
      <c r="H1032" s="35">
        <v>558</v>
      </c>
      <c r="I1032" s="35">
        <v>461</v>
      </c>
    </row>
    <row r="1033" spans="2:9" s="24" customFormat="1" ht="31.5">
      <c r="B1033" s="145" t="s">
        <v>834</v>
      </c>
      <c r="C1033" s="44" t="s">
        <v>105</v>
      </c>
      <c r="D1033" s="4" t="s">
        <v>28</v>
      </c>
      <c r="E1033" s="132" t="s">
        <v>833</v>
      </c>
      <c r="F1033" s="22" t="s">
        <v>18</v>
      </c>
      <c r="G1033" s="35">
        <v>2000</v>
      </c>
      <c r="H1033" s="35">
        <v>70</v>
      </c>
      <c r="I1033" s="35">
        <v>2380</v>
      </c>
    </row>
    <row r="1034" spans="2:9" s="24" customFormat="1" ht="31.5" hidden="1">
      <c r="B1034" s="266" t="s">
        <v>1644</v>
      </c>
      <c r="C1034" s="44" t="s">
        <v>105</v>
      </c>
      <c r="D1034" s="4" t="s">
        <v>28</v>
      </c>
      <c r="E1034" s="194" t="s">
        <v>835</v>
      </c>
      <c r="F1034" s="4"/>
      <c r="G1034" s="35">
        <f>G1035</f>
        <v>0</v>
      </c>
      <c r="H1034" s="35">
        <f>H1035</f>
        <v>0</v>
      </c>
      <c r="I1034" s="35">
        <f>I1035</f>
        <v>0</v>
      </c>
    </row>
    <row r="1035" spans="2:9" s="24" customFormat="1" ht="60" customHeight="1" hidden="1">
      <c r="B1035" s="144" t="s">
        <v>1645</v>
      </c>
      <c r="C1035" s="44" t="s">
        <v>105</v>
      </c>
      <c r="D1035" s="4" t="s">
        <v>28</v>
      </c>
      <c r="E1035" s="194" t="s">
        <v>836</v>
      </c>
      <c r="F1035" s="4" t="s">
        <v>18</v>
      </c>
      <c r="G1035" s="35"/>
      <c r="H1035" s="35"/>
      <c r="I1035" s="35"/>
    </row>
    <row r="1036" spans="2:9" s="24" customFormat="1" ht="15.75" hidden="1">
      <c r="B1036" s="144" t="s">
        <v>1595</v>
      </c>
      <c r="C1036" s="4" t="s">
        <v>105</v>
      </c>
      <c r="D1036" s="4" t="s">
        <v>28</v>
      </c>
      <c r="E1036" s="195" t="s">
        <v>1692</v>
      </c>
      <c r="F1036" s="4"/>
      <c r="G1036" s="35">
        <f>G1037</f>
        <v>0</v>
      </c>
      <c r="H1036" s="35">
        <f>H1037</f>
        <v>0</v>
      </c>
      <c r="I1036" s="35">
        <f>I1037</f>
        <v>0</v>
      </c>
    </row>
    <row r="1037" spans="2:9" s="24" customFormat="1" ht="31.5" hidden="1">
      <c r="B1037" s="144" t="s">
        <v>1591</v>
      </c>
      <c r="C1037" s="4" t="s">
        <v>105</v>
      </c>
      <c r="D1037" s="4" t="s">
        <v>28</v>
      </c>
      <c r="E1037" s="195" t="s">
        <v>1693</v>
      </c>
      <c r="F1037" s="4" t="s">
        <v>64</v>
      </c>
      <c r="G1037" s="35"/>
      <c r="H1037" s="35"/>
      <c r="I1037" s="35"/>
    </row>
    <row r="1038" spans="2:9" s="24" customFormat="1" ht="15.75">
      <c r="B1038" s="144" t="s">
        <v>837</v>
      </c>
      <c r="C1038" s="44" t="s">
        <v>105</v>
      </c>
      <c r="D1038" s="4" t="s">
        <v>28</v>
      </c>
      <c r="E1038" s="194" t="s">
        <v>838</v>
      </c>
      <c r="F1038" s="4"/>
      <c r="G1038" s="35">
        <f>G1039+G1041+G1043+G1045</f>
        <v>119375</v>
      </c>
      <c r="H1038" s="35">
        <f>H1039+H1041+H1043+H1045</f>
        <v>152897</v>
      </c>
      <c r="I1038" s="35">
        <f>I1039+I1041+I1043+I1045</f>
        <v>162320</v>
      </c>
    </row>
    <row r="1039" spans="2:9" s="24" customFormat="1" ht="31.5">
      <c r="B1039" s="266" t="s">
        <v>578</v>
      </c>
      <c r="C1039" s="44" t="s">
        <v>105</v>
      </c>
      <c r="D1039" s="4" t="s">
        <v>28</v>
      </c>
      <c r="E1039" s="194" t="s">
        <v>839</v>
      </c>
      <c r="F1039" s="4"/>
      <c r="G1039" s="35">
        <f>G1040</f>
        <v>119161</v>
      </c>
      <c r="H1039" s="35">
        <f>H1040</f>
        <v>151194</v>
      </c>
      <c r="I1039" s="35">
        <f>I1040</f>
        <v>161313</v>
      </c>
    </row>
    <row r="1040" spans="2:9" s="24" customFormat="1" ht="47.25">
      <c r="B1040" s="144" t="s">
        <v>456</v>
      </c>
      <c r="C1040" s="44" t="s">
        <v>105</v>
      </c>
      <c r="D1040" s="4" t="s">
        <v>28</v>
      </c>
      <c r="E1040" s="194" t="s">
        <v>840</v>
      </c>
      <c r="F1040" s="4" t="s">
        <v>18</v>
      </c>
      <c r="G1040" s="35">
        <v>119161</v>
      </c>
      <c r="H1040" s="35">
        <v>151194</v>
      </c>
      <c r="I1040" s="35">
        <v>161313</v>
      </c>
    </row>
    <row r="1041" spans="2:9" s="24" customFormat="1" ht="31.5">
      <c r="B1041" s="145" t="s">
        <v>841</v>
      </c>
      <c r="C1041" s="44" t="s">
        <v>105</v>
      </c>
      <c r="D1041" s="4" t="s">
        <v>28</v>
      </c>
      <c r="E1041" s="194" t="s">
        <v>842</v>
      </c>
      <c r="F1041" s="4"/>
      <c r="G1041" s="35">
        <f>G1042</f>
        <v>214</v>
      </c>
      <c r="H1041" s="35">
        <f>H1042</f>
        <v>1703</v>
      </c>
      <c r="I1041" s="35">
        <f>I1042</f>
        <v>1007</v>
      </c>
    </row>
    <row r="1042" spans="2:9" s="24" customFormat="1" ht="31.5">
      <c r="B1042" s="145" t="s">
        <v>834</v>
      </c>
      <c r="C1042" s="44" t="s">
        <v>105</v>
      </c>
      <c r="D1042" s="4" t="s">
        <v>28</v>
      </c>
      <c r="E1042" s="195" t="s">
        <v>843</v>
      </c>
      <c r="F1042" s="4" t="s">
        <v>18</v>
      </c>
      <c r="G1042" s="35">
        <v>214</v>
      </c>
      <c r="H1042" s="35">
        <v>1703</v>
      </c>
      <c r="I1042" s="35">
        <v>1007</v>
      </c>
    </row>
    <row r="1043" spans="2:9" s="24" customFormat="1" ht="39.75" customHeight="1" hidden="1">
      <c r="B1043" s="145" t="s">
        <v>1644</v>
      </c>
      <c r="C1043" s="44" t="s">
        <v>105</v>
      </c>
      <c r="D1043" s="4" t="s">
        <v>28</v>
      </c>
      <c r="E1043" s="195" t="s">
        <v>844</v>
      </c>
      <c r="F1043" s="4"/>
      <c r="G1043" s="35">
        <f>G1044</f>
        <v>0</v>
      </c>
      <c r="H1043" s="35">
        <f>H1044</f>
        <v>0</v>
      </c>
      <c r="I1043" s="35">
        <f>I1044</f>
        <v>0</v>
      </c>
    </row>
    <row r="1044" spans="2:9" s="24" customFormat="1" ht="63" hidden="1">
      <c r="B1044" s="145" t="s">
        <v>1646</v>
      </c>
      <c r="C1044" s="44" t="s">
        <v>105</v>
      </c>
      <c r="D1044" s="4" t="s">
        <v>28</v>
      </c>
      <c r="E1044" s="195" t="s">
        <v>845</v>
      </c>
      <c r="F1044" s="4" t="s">
        <v>18</v>
      </c>
      <c r="G1044" s="35"/>
      <c r="H1044" s="35"/>
      <c r="I1044" s="35"/>
    </row>
    <row r="1045" spans="2:9" s="24" customFormat="1" ht="15.75" hidden="1">
      <c r="B1045" s="145" t="s">
        <v>1696</v>
      </c>
      <c r="C1045" s="44" t="s">
        <v>105</v>
      </c>
      <c r="D1045" s="4" t="s">
        <v>28</v>
      </c>
      <c r="E1045" s="195" t="s">
        <v>1694</v>
      </c>
      <c r="F1045" s="4"/>
      <c r="G1045" s="35">
        <f>G1048+G1046+G1047</f>
        <v>0</v>
      </c>
      <c r="H1045" s="35">
        <f>H1048+H1046+H1047</f>
        <v>0</v>
      </c>
      <c r="I1045" s="35">
        <f>I1048+I1046+I1047</f>
        <v>0</v>
      </c>
    </row>
    <row r="1046" spans="2:9" s="24" customFormat="1" ht="47.25" hidden="1">
      <c r="B1046" s="145" t="s">
        <v>612</v>
      </c>
      <c r="C1046" s="44" t="s">
        <v>105</v>
      </c>
      <c r="D1046" s="4" t="s">
        <v>28</v>
      </c>
      <c r="E1046" s="195" t="s">
        <v>1882</v>
      </c>
      <c r="F1046" s="4" t="s">
        <v>18</v>
      </c>
      <c r="G1046" s="35"/>
      <c r="H1046" s="35"/>
      <c r="I1046" s="35"/>
    </row>
    <row r="1047" spans="2:9" s="24" customFormat="1" ht="63" hidden="1">
      <c r="B1047" s="145" t="s">
        <v>597</v>
      </c>
      <c r="C1047" s="44" t="s">
        <v>105</v>
      </c>
      <c r="D1047" s="4" t="s">
        <v>28</v>
      </c>
      <c r="E1047" s="195" t="s">
        <v>1944</v>
      </c>
      <c r="F1047" s="4" t="s">
        <v>1594</v>
      </c>
      <c r="G1047" s="35"/>
      <c r="H1047" s="35"/>
      <c r="I1047" s="35"/>
    </row>
    <row r="1048" spans="2:9" s="24" customFormat="1" ht="31.5" hidden="1">
      <c r="B1048" s="145" t="s">
        <v>1697</v>
      </c>
      <c r="C1048" s="44" t="s">
        <v>105</v>
      </c>
      <c r="D1048" s="4" t="s">
        <v>28</v>
      </c>
      <c r="E1048" s="195" t="s">
        <v>1695</v>
      </c>
      <c r="F1048" s="4" t="s">
        <v>64</v>
      </c>
      <c r="G1048" s="35"/>
      <c r="H1048" s="35"/>
      <c r="I1048" s="35"/>
    </row>
    <row r="1049" spans="2:9" s="24" customFormat="1" ht="39" customHeight="1">
      <c r="B1049" s="264" t="s">
        <v>1354</v>
      </c>
      <c r="C1049" s="44" t="s">
        <v>105</v>
      </c>
      <c r="D1049" s="4" t="s">
        <v>28</v>
      </c>
      <c r="E1049" s="195" t="s">
        <v>881</v>
      </c>
      <c r="F1049" s="4"/>
      <c r="G1049" s="35">
        <f>G1050</f>
        <v>634</v>
      </c>
      <c r="H1049" s="35">
        <f>H1050</f>
        <v>634</v>
      </c>
      <c r="I1049" s="35">
        <f>I1050</f>
        <v>634</v>
      </c>
    </row>
    <row r="1050" spans="2:9" s="24" customFormat="1" ht="94.5">
      <c r="B1050" s="147" t="s">
        <v>1355</v>
      </c>
      <c r="C1050" s="44" t="s">
        <v>105</v>
      </c>
      <c r="D1050" s="4" t="s">
        <v>28</v>
      </c>
      <c r="E1050" s="195" t="s">
        <v>1352</v>
      </c>
      <c r="F1050" s="4"/>
      <c r="G1050" s="35">
        <f>G1051+G1052</f>
        <v>634</v>
      </c>
      <c r="H1050" s="35">
        <f>H1051+H1052</f>
        <v>634</v>
      </c>
      <c r="I1050" s="35">
        <f>I1051+I1052</f>
        <v>634</v>
      </c>
    </row>
    <row r="1051" spans="2:9" s="24" customFormat="1" ht="143.25" customHeight="1">
      <c r="B1051" s="147" t="s">
        <v>1356</v>
      </c>
      <c r="C1051" s="44" t="s">
        <v>105</v>
      </c>
      <c r="D1051" s="4" t="s">
        <v>28</v>
      </c>
      <c r="E1051" s="195" t="s">
        <v>1353</v>
      </c>
      <c r="F1051" s="4" t="s">
        <v>19</v>
      </c>
      <c r="G1051" s="35">
        <v>627</v>
      </c>
      <c r="H1051" s="35">
        <v>632</v>
      </c>
      <c r="I1051" s="35">
        <v>634</v>
      </c>
    </row>
    <row r="1052" spans="2:9" s="24" customFormat="1" ht="110.25">
      <c r="B1052" s="147" t="s">
        <v>1357</v>
      </c>
      <c r="C1052" s="44" t="s">
        <v>105</v>
      </c>
      <c r="D1052" s="4" t="s">
        <v>28</v>
      </c>
      <c r="E1052" s="195" t="s">
        <v>1353</v>
      </c>
      <c r="F1052" s="4" t="s">
        <v>10</v>
      </c>
      <c r="G1052" s="35">
        <v>7</v>
      </c>
      <c r="H1052" s="35">
        <v>2</v>
      </c>
      <c r="I1052" s="35">
        <v>0</v>
      </c>
    </row>
    <row r="1053" spans="2:9" s="24" customFormat="1" ht="19.5" customHeight="1">
      <c r="B1053" s="145" t="s">
        <v>846</v>
      </c>
      <c r="C1053" s="44" t="s">
        <v>105</v>
      </c>
      <c r="D1053" s="4" t="s">
        <v>28</v>
      </c>
      <c r="E1053" s="195" t="s">
        <v>847</v>
      </c>
      <c r="F1053" s="4"/>
      <c r="G1053" s="35">
        <f>G1054+G1056+G1059+G1061</f>
        <v>290440</v>
      </c>
      <c r="H1053" s="35">
        <f>H1054+H1056+H1059+H1061</f>
        <v>308469</v>
      </c>
      <c r="I1053" s="35">
        <f>I1054+I1056+I1059+I1061</f>
        <v>338087</v>
      </c>
    </row>
    <row r="1054" spans="2:9" s="24" customFormat="1" ht="36" customHeight="1">
      <c r="B1054" s="266" t="s">
        <v>578</v>
      </c>
      <c r="C1054" s="44" t="s">
        <v>105</v>
      </c>
      <c r="D1054" s="4" t="s">
        <v>28</v>
      </c>
      <c r="E1054" s="194" t="s">
        <v>848</v>
      </c>
      <c r="F1054" s="4"/>
      <c r="G1054" s="35">
        <f>G1055</f>
        <v>289785</v>
      </c>
      <c r="H1054" s="35">
        <f>H1055</f>
        <v>297405</v>
      </c>
      <c r="I1054" s="35">
        <f>I1055</f>
        <v>322333</v>
      </c>
    </row>
    <row r="1055" spans="2:9" s="24" customFormat="1" ht="47.25">
      <c r="B1055" s="145" t="s">
        <v>456</v>
      </c>
      <c r="C1055" s="44" t="s">
        <v>105</v>
      </c>
      <c r="D1055" s="4" t="s">
        <v>28</v>
      </c>
      <c r="E1055" s="194" t="s">
        <v>849</v>
      </c>
      <c r="F1055" s="22" t="s">
        <v>18</v>
      </c>
      <c r="G1055" s="35">
        <v>289785</v>
      </c>
      <c r="H1055" s="35">
        <v>297405</v>
      </c>
      <c r="I1055" s="35">
        <v>322333</v>
      </c>
    </row>
    <row r="1056" spans="2:9" s="24" customFormat="1" ht="47.25">
      <c r="B1056" s="144" t="s">
        <v>850</v>
      </c>
      <c r="C1056" s="44" t="s">
        <v>105</v>
      </c>
      <c r="D1056" s="4" t="s">
        <v>28</v>
      </c>
      <c r="E1056" s="194" t="s">
        <v>851</v>
      </c>
      <c r="F1056" s="22"/>
      <c r="G1056" s="35">
        <f>G1058+G1057</f>
        <v>655</v>
      </c>
      <c r="H1056" s="35">
        <f>H1058+H1057</f>
        <v>4564</v>
      </c>
      <c r="I1056" s="35">
        <f>I1058+I1057</f>
        <v>15754</v>
      </c>
    </row>
    <row r="1057" spans="2:9" s="24" customFormat="1" ht="47.25">
      <c r="B1057" s="287" t="s">
        <v>1691</v>
      </c>
      <c r="C1057" s="44" t="s">
        <v>105</v>
      </c>
      <c r="D1057" s="4" t="s">
        <v>28</v>
      </c>
      <c r="E1057" s="195" t="s">
        <v>1846</v>
      </c>
      <c r="F1057" s="22">
        <v>600</v>
      </c>
      <c r="G1057" s="35"/>
      <c r="H1057" s="35"/>
      <c r="I1057" s="35"/>
    </row>
    <row r="1058" spans="2:9" s="24" customFormat="1" ht="31.5">
      <c r="B1058" s="266" t="s">
        <v>834</v>
      </c>
      <c r="C1058" s="44" t="s">
        <v>105</v>
      </c>
      <c r="D1058" s="4" t="s">
        <v>28</v>
      </c>
      <c r="E1058" s="196" t="s">
        <v>852</v>
      </c>
      <c r="F1058" s="4" t="s">
        <v>18</v>
      </c>
      <c r="G1058" s="35">
        <v>655</v>
      </c>
      <c r="H1058" s="35">
        <v>4564</v>
      </c>
      <c r="I1058" s="35">
        <v>15754</v>
      </c>
    </row>
    <row r="1059" spans="2:9" ht="31.5" hidden="1">
      <c r="B1059" s="145" t="s">
        <v>1421</v>
      </c>
      <c r="C1059" s="44" t="s">
        <v>105</v>
      </c>
      <c r="D1059" s="4" t="s">
        <v>28</v>
      </c>
      <c r="E1059" s="196" t="s">
        <v>853</v>
      </c>
      <c r="F1059" s="22"/>
      <c r="G1059" s="35">
        <f>G1060</f>
        <v>0</v>
      </c>
      <c r="H1059" s="35">
        <f>H1060</f>
        <v>0</v>
      </c>
      <c r="I1059" s="35">
        <f>I1060</f>
        <v>0</v>
      </c>
    </row>
    <row r="1060" spans="2:9" ht="78.75" hidden="1">
      <c r="B1060" s="145" t="s">
        <v>854</v>
      </c>
      <c r="C1060" s="44" t="s">
        <v>105</v>
      </c>
      <c r="D1060" s="4" t="s">
        <v>28</v>
      </c>
      <c r="E1060" s="196" t="s">
        <v>855</v>
      </c>
      <c r="F1060" s="22" t="s">
        <v>18</v>
      </c>
      <c r="G1060" s="35"/>
      <c r="H1060" s="35"/>
      <c r="I1060" s="35"/>
    </row>
    <row r="1061" spans="2:9" ht="15.75" hidden="1">
      <c r="B1061" s="145" t="s">
        <v>1595</v>
      </c>
      <c r="C1061" s="44" t="s">
        <v>105</v>
      </c>
      <c r="D1061" s="4" t="s">
        <v>28</v>
      </c>
      <c r="E1061" s="196" t="s">
        <v>2019</v>
      </c>
      <c r="F1061" s="22"/>
      <c r="G1061" s="35">
        <f>G1062</f>
        <v>0</v>
      </c>
      <c r="H1061" s="35">
        <f>H1062</f>
        <v>6500</v>
      </c>
      <c r="I1061" s="35">
        <f>I1062</f>
        <v>0</v>
      </c>
    </row>
    <row r="1062" spans="2:9" ht="47.25" hidden="1">
      <c r="B1062" s="145" t="s">
        <v>646</v>
      </c>
      <c r="C1062" s="44" t="s">
        <v>105</v>
      </c>
      <c r="D1062" s="4" t="s">
        <v>28</v>
      </c>
      <c r="E1062" s="196" t="s">
        <v>2020</v>
      </c>
      <c r="F1062" s="22">
        <v>600</v>
      </c>
      <c r="G1062" s="35"/>
      <c r="H1062" s="35">
        <v>6500</v>
      </c>
      <c r="I1062" s="35"/>
    </row>
    <row r="1063" spans="2:9" ht="15.75">
      <c r="B1063" s="145" t="s">
        <v>856</v>
      </c>
      <c r="C1063" s="44" t="s">
        <v>105</v>
      </c>
      <c r="D1063" s="4" t="s">
        <v>28</v>
      </c>
      <c r="E1063" s="196" t="s">
        <v>857</v>
      </c>
      <c r="F1063" s="22"/>
      <c r="G1063" s="35">
        <f>G1064+G1067+G1069+G1074+G1076</f>
        <v>193800</v>
      </c>
      <c r="H1063" s="35">
        <f>H1064+H1067+H1069+H1074+H1076</f>
        <v>162023</v>
      </c>
      <c r="I1063" s="35">
        <f>I1064+I1067+I1069+I1074+I1076</f>
        <v>101852</v>
      </c>
    </row>
    <row r="1064" spans="2:9" ht="15.75">
      <c r="B1064" s="146" t="s">
        <v>858</v>
      </c>
      <c r="C1064" s="70" t="s">
        <v>105</v>
      </c>
      <c r="D1064" s="4" t="s">
        <v>28</v>
      </c>
      <c r="E1064" s="106" t="s">
        <v>859</v>
      </c>
      <c r="F1064" s="81"/>
      <c r="G1064" s="35">
        <f>G1065+G1066</f>
        <v>700</v>
      </c>
      <c r="H1064" s="35">
        <f>H1065+H1066</f>
        <v>700</v>
      </c>
      <c r="I1064" s="35">
        <f>I1065+I1066</f>
        <v>700</v>
      </c>
    </row>
    <row r="1065" spans="2:9" ht="15.75">
      <c r="B1065" s="146" t="s">
        <v>860</v>
      </c>
      <c r="C1065" s="70" t="s">
        <v>105</v>
      </c>
      <c r="D1065" s="4" t="s">
        <v>28</v>
      </c>
      <c r="E1065" s="106" t="s">
        <v>861</v>
      </c>
      <c r="F1065" s="81" t="s">
        <v>75</v>
      </c>
      <c r="G1065" s="35">
        <v>700</v>
      </c>
      <c r="H1065" s="35">
        <v>700</v>
      </c>
      <c r="I1065" s="35">
        <v>700</v>
      </c>
    </row>
    <row r="1066" spans="2:9" ht="15.75">
      <c r="B1066" s="146" t="s">
        <v>1756</v>
      </c>
      <c r="C1066" s="70" t="s">
        <v>105</v>
      </c>
      <c r="D1066" s="4" t="s">
        <v>28</v>
      </c>
      <c r="E1066" s="106" t="s">
        <v>861</v>
      </c>
      <c r="F1066" s="81">
        <v>500</v>
      </c>
      <c r="G1066" s="35"/>
      <c r="H1066" s="35"/>
      <c r="I1066" s="35"/>
    </row>
    <row r="1067" spans="2:9" ht="15.75">
      <c r="B1067" s="147" t="s">
        <v>862</v>
      </c>
      <c r="C1067" s="70" t="s">
        <v>105</v>
      </c>
      <c r="D1067" s="4" t="s">
        <v>28</v>
      </c>
      <c r="E1067" s="143" t="s">
        <v>863</v>
      </c>
      <c r="F1067" s="52"/>
      <c r="G1067" s="87">
        <f>G1068</f>
        <v>1738</v>
      </c>
      <c r="H1067" s="87">
        <f>H1068</f>
        <v>1512</v>
      </c>
      <c r="I1067" s="87">
        <f>I1068</f>
        <v>1738</v>
      </c>
    </row>
    <row r="1068" spans="2:9" ht="31.5">
      <c r="B1068" s="121" t="s">
        <v>864</v>
      </c>
      <c r="C1068" s="78" t="s">
        <v>105</v>
      </c>
      <c r="D1068" s="52" t="s">
        <v>28</v>
      </c>
      <c r="E1068" s="143" t="s">
        <v>865</v>
      </c>
      <c r="F1068" s="52" t="s">
        <v>75</v>
      </c>
      <c r="G1068" s="35">
        <v>1738</v>
      </c>
      <c r="H1068" s="35">
        <v>1512</v>
      </c>
      <c r="I1068" s="35">
        <v>1738</v>
      </c>
    </row>
    <row r="1069" spans="2:9" ht="31.5">
      <c r="B1069" s="287" t="s">
        <v>1739</v>
      </c>
      <c r="C1069" s="78" t="s">
        <v>105</v>
      </c>
      <c r="D1069" s="52" t="s">
        <v>28</v>
      </c>
      <c r="E1069" s="143" t="s">
        <v>1736</v>
      </c>
      <c r="F1069" s="52"/>
      <c r="G1069" s="35">
        <f>G1070+G1071+G1072+G1073</f>
        <v>1550</v>
      </c>
      <c r="H1069" s="35">
        <f>H1070+H1071+H1072+H1073</f>
        <v>0</v>
      </c>
      <c r="I1069" s="35">
        <f>I1070+I1071+I1072+I1073</f>
        <v>0</v>
      </c>
    </row>
    <row r="1070" spans="2:9" ht="31.5" hidden="1">
      <c r="B1070" s="287" t="s">
        <v>1740</v>
      </c>
      <c r="C1070" s="78" t="s">
        <v>105</v>
      </c>
      <c r="D1070" s="52" t="s">
        <v>28</v>
      </c>
      <c r="E1070" s="143" t="s">
        <v>1737</v>
      </c>
      <c r="F1070" s="52" t="s">
        <v>64</v>
      </c>
      <c r="G1070" s="35"/>
      <c r="H1070" s="35"/>
      <c r="I1070" s="35"/>
    </row>
    <row r="1071" spans="2:9" ht="47.25" hidden="1">
      <c r="B1071" s="287" t="s">
        <v>1741</v>
      </c>
      <c r="C1071" s="78" t="s">
        <v>105</v>
      </c>
      <c r="D1071" s="52" t="s">
        <v>28</v>
      </c>
      <c r="E1071" s="143" t="s">
        <v>1738</v>
      </c>
      <c r="F1071" s="52" t="s">
        <v>64</v>
      </c>
      <c r="G1071" s="35"/>
      <c r="H1071" s="35"/>
      <c r="I1071" s="35"/>
    </row>
    <row r="1072" spans="2:9" ht="31.5">
      <c r="B1072" s="287" t="s">
        <v>2040</v>
      </c>
      <c r="C1072" s="78" t="s">
        <v>105</v>
      </c>
      <c r="D1072" s="52" t="s">
        <v>28</v>
      </c>
      <c r="E1072" s="143" t="s">
        <v>2041</v>
      </c>
      <c r="F1072" s="52" t="s">
        <v>75</v>
      </c>
      <c r="G1072" s="35">
        <v>1000</v>
      </c>
      <c r="H1072" s="35"/>
      <c r="I1072" s="35"/>
    </row>
    <row r="1073" spans="2:9" ht="63">
      <c r="B1073" s="287" t="s">
        <v>2042</v>
      </c>
      <c r="C1073" s="78" t="s">
        <v>105</v>
      </c>
      <c r="D1073" s="52" t="s">
        <v>28</v>
      </c>
      <c r="E1073" s="143" t="s">
        <v>2043</v>
      </c>
      <c r="F1073" s="52" t="s">
        <v>75</v>
      </c>
      <c r="G1073" s="35">
        <v>550</v>
      </c>
      <c r="H1073" s="35"/>
      <c r="I1073" s="35"/>
    </row>
    <row r="1074" spans="2:9" ht="47.25">
      <c r="B1074" s="287" t="s">
        <v>2044</v>
      </c>
      <c r="C1074" s="78" t="s">
        <v>105</v>
      </c>
      <c r="D1074" s="52" t="s">
        <v>28</v>
      </c>
      <c r="E1074" s="143" t="s">
        <v>2045</v>
      </c>
      <c r="F1074" s="52"/>
      <c r="G1074" s="35">
        <f>G1075</f>
        <v>4640</v>
      </c>
      <c r="H1074" s="35">
        <f>H1075</f>
        <v>4707</v>
      </c>
      <c r="I1074" s="35">
        <f>I1075</f>
        <v>4813</v>
      </c>
    </row>
    <row r="1075" spans="2:9" ht="31.5">
      <c r="B1075" s="287" t="s">
        <v>2046</v>
      </c>
      <c r="C1075" s="78" t="s">
        <v>105</v>
      </c>
      <c r="D1075" s="52" t="s">
        <v>28</v>
      </c>
      <c r="E1075" s="143" t="s">
        <v>2047</v>
      </c>
      <c r="F1075" s="52" t="s">
        <v>18</v>
      </c>
      <c r="G1075" s="35">
        <v>4640</v>
      </c>
      <c r="H1075" s="35">
        <v>4707</v>
      </c>
      <c r="I1075" s="35">
        <v>4813</v>
      </c>
    </row>
    <row r="1076" spans="2:9" ht="31.5">
      <c r="B1076" s="287" t="s">
        <v>2048</v>
      </c>
      <c r="C1076" s="78" t="s">
        <v>105</v>
      </c>
      <c r="D1076" s="52" t="s">
        <v>28</v>
      </c>
      <c r="E1076" s="143" t="s">
        <v>2049</v>
      </c>
      <c r="F1076" s="52"/>
      <c r="G1076" s="35">
        <f>G1077</f>
        <v>185172</v>
      </c>
      <c r="H1076" s="35">
        <f>H1077</f>
        <v>155104</v>
      </c>
      <c r="I1076" s="35">
        <f>I1077</f>
        <v>94601</v>
      </c>
    </row>
    <row r="1077" spans="2:9" ht="32.25" thickBot="1">
      <c r="B1077" s="287" t="s">
        <v>2050</v>
      </c>
      <c r="C1077" s="78" t="s">
        <v>105</v>
      </c>
      <c r="D1077" s="52" t="s">
        <v>28</v>
      </c>
      <c r="E1077" s="143" t="s">
        <v>2051</v>
      </c>
      <c r="F1077" s="52" t="s">
        <v>64</v>
      </c>
      <c r="G1077" s="35">
        <v>185172</v>
      </c>
      <c r="H1077" s="35">
        <v>155104</v>
      </c>
      <c r="I1077" s="35">
        <v>94601</v>
      </c>
    </row>
    <row r="1078" spans="2:9" ht="47.25" hidden="1">
      <c r="B1078" s="150" t="s">
        <v>1631</v>
      </c>
      <c r="C1078" s="78" t="s">
        <v>105</v>
      </c>
      <c r="D1078" s="52" t="s">
        <v>28</v>
      </c>
      <c r="E1078" s="143" t="s">
        <v>104</v>
      </c>
      <c r="F1078" s="52"/>
      <c r="G1078" s="35">
        <f aca="true" t="shared" si="52" ref="G1078:I1079">G1079</f>
        <v>0</v>
      </c>
      <c r="H1078" s="35">
        <f t="shared" si="52"/>
        <v>80</v>
      </c>
      <c r="I1078" s="35">
        <f t="shared" si="52"/>
        <v>80</v>
      </c>
    </row>
    <row r="1079" spans="2:9" ht="31.5" hidden="1">
      <c r="B1079" s="144" t="s">
        <v>866</v>
      </c>
      <c r="C1079" s="44" t="s">
        <v>105</v>
      </c>
      <c r="D1079" s="4" t="s">
        <v>28</v>
      </c>
      <c r="E1079" s="194" t="s">
        <v>444</v>
      </c>
      <c r="F1079" s="22"/>
      <c r="G1079" s="35">
        <f t="shared" si="52"/>
        <v>0</v>
      </c>
      <c r="H1079" s="35">
        <f t="shared" si="52"/>
        <v>80</v>
      </c>
      <c r="I1079" s="35">
        <f t="shared" si="52"/>
        <v>80</v>
      </c>
    </row>
    <row r="1080" spans="2:9" ht="31.5" hidden="1">
      <c r="B1080" s="145" t="s">
        <v>445</v>
      </c>
      <c r="C1080" s="44" t="s">
        <v>105</v>
      </c>
      <c r="D1080" s="4" t="s">
        <v>28</v>
      </c>
      <c r="E1080" s="194" t="s">
        <v>446</v>
      </c>
      <c r="F1080" s="22"/>
      <c r="G1080" s="35">
        <f>G1081+G1082</f>
        <v>0</v>
      </c>
      <c r="H1080" s="35">
        <f>H1081+H1082</f>
        <v>80</v>
      </c>
      <c r="I1080" s="35">
        <f>I1081+I1082</f>
        <v>80</v>
      </c>
    </row>
    <row r="1081" spans="2:9" ht="78.75" hidden="1">
      <c r="B1081" s="144" t="s">
        <v>1498</v>
      </c>
      <c r="C1081" s="44" t="s">
        <v>105</v>
      </c>
      <c r="D1081" s="4" t="s">
        <v>28</v>
      </c>
      <c r="E1081" s="194" t="s">
        <v>447</v>
      </c>
      <c r="F1081" s="22" t="s">
        <v>10</v>
      </c>
      <c r="G1081" s="35"/>
      <c r="H1081" s="35">
        <v>10</v>
      </c>
      <c r="I1081" s="35">
        <v>10</v>
      </c>
    </row>
    <row r="1082" spans="2:9" ht="79.5" hidden="1" thickBot="1">
      <c r="B1082" s="144" t="s">
        <v>867</v>
      </c>
      <c r="C1082" s="44" t="s">
        <v>105</v>
      </c>
      <c r="D1082" s="4" t="s">
        <v>28</v>
      </c>
      <c r="E1082" s="195" t="s">
        <v>447</v>
      </c>
      <c r="F1082" s="22" t="s">
        <v>18</v>
      </c>
      <c r="G1082" s="35"/>
      <c r="H1082" s="35">
        <v>70</v>
      </c>
      <c r="I1082" s="35">
        <v>70</v>
      </c>
    </row>
    <row r="1083" spans="2:9" ht="31.5" hidden="1">
      <c r="B1083" s="145" t="s">
        <v>420</v>
      </c>
      <c r="C1083" s="44" t="s">
        <v>105</v>
      </c>
      <c r="D1083" s="4" t="s">
        <v>28</v>
      </c>
      <c r="E1083" s="195" t="s">
        <v>421</v>
      </c>
      <c r="F1083" s="22"/>
      <c r="G1083" s="35">
        <f aca="true" t="shared" si="53" ref="G1083:I1084">G1084</f>
        <v>0</v>
      </c>
      <c r="H1083" s="35">
        <f t="shared" si="53"/>
        <v>0</v>
      </c>
      <c r="I1083" s="35">
        <f t="shared" si="53"/>
        <v>0</v>
      </c>
    </row>
    <row r="1084" spans="2:9" ht="15.75" hidden="1">
      <c r="B1084" s="144" t="s">
        <v>422</v>
      </c>
      <c r="C1084" s="44" t="s">
        <v>105</v>
      </c>
      <c r="D1084" s="4" t="s">
        <v>28</v>
      </c>
      <c r="E1084" s="194" t="s">
        <v>423</v>
      </c>
      <c r="F1084" s="22"/>
      <c r="G1084" s="35">
        <f t="shared" si="53"/>
        <v>0</v>
      </c>
      <c r="H1084" s="35">
        <f t="shared" si="53"/>
        <v>0</v>
      </c>
      <c r="I1084" s="35">
        <f t="shared" si="53"/>
        <v>0</v>
      </c>
    </row>
    <row r="1085" spans="2:9" ht="31.5" hidden="1">
      <c r="B1085" s="145" t="s">
        <v>868</v>
      </c>
      <c r="C1085" s="44" t="s">
        <v>105</v>
      </c>
      <c r="D1085" s="4" t="s">
        <v>28</v>
      </c>
      <c r="E1085" s="194" t="s">
        <v>428</v>
      </c>
      <c r="F1085" s="22"/>
      <c r="G1085" s="35">
        <f>G1086+G1087</f>
        <v>0</v>
      </c>
      <c r="H1085" s="35">
        <f>H1086+H1087</f>
        <v>0</v>
      </c>
      <c r="I1085" s="35">
        <f>I1086+I1087</f>
        <v>0</v>
      </c>
    </row>
    <row r="1086" spans="2:9" ht="47.25" hidden="1">
      <c r="B1086" s="144" t="s">
        <v>434</v>
      </c>
      <c r="C1086" s="44" t="s">
        <v>105</v>
      </c>
      <c r="D1086" s="4" t="s">
        <v>28</v>
      </c>
      <c r="E1086" s="194" t="s">
        <v>429</v>
      </c>
      <c r="F1086" s="22" t="s">
        <v>18</v>
      </c>
      <c r="G1086" s="35"/>
      <c r="H1086" s="35"/>
      <c r="I1086" s="35"/>
    </row>
    <row r="1087" spans="2:9" ht="48" hidden="1" thickBot="1">
      <c r="B1087" s="144" t="s">
        <v>1709</v>
      </c>
      <c r="C1087" s="44" t="s">
        <v>105</v>
      </c>
      <c r="D1087" s="4" t="s">
        <v>28</v>
      </c>
      <c r="E1087" s="195" t="s">
        <v>1905</v>
      </c>
      <c r="F1087" s="22">
        <v>600</v>
      </c>
      <c r="G1087" s="35"/>
      <c r="H1087" s="35"/>
      <c r="I1087" s="35"/>
    </row>
    <row r="1088" spans="2:9" ht="21.75" customHeight="1" thickBot="1">
      <c r="B1088" s="172" t="s">
        <v>113</v>
      </c>
      <c r="C1088" s="8" t="s">
        <v>99</v>
      </c>
      <c r="D1088" s="9" t="s">
        <v>56</v>
      </c>
      <c r="E1088" s="97"/>
      <c r="F1088" s="97"/>
      <c r="G1088" s="33">
        <f>G1131+G1089+G1097+G1126</f>
        <v>139546</v>
      </c>
      <c r="H1088" s="33">
        <f>H1131+H1089+H1097+H1126</f>
        <v>158646</v>
      </c>
      <c r="I1088" s="33">
        <f>I1131+I1089+I1097+I1126</f>
        <v>263449</v>
      </c>
    </row>
    <row r="1089" spans="2:9" ht="31.5">
      <c r="B1089" s="265" t="s">
        <v>722</v>
      </c>
      <c r="C1089" s="44" t="s">
        <v>105</v>
      </c>
      <c r="D1089" s="4" t="s">
        <v>29</v>
      </c>
      <c r="E1089" s="194" t="s">
        <v>29</v>
      </c>
      <c r="F1089" s="4"/>
      <c r="G1089" s="35">
        <f>G1090</f>
        <v>120</v>
      </c>
      <c r="H1089" s="35">
        <f>H1090</f>
        <v>810</v>
      </c>
      <c r="I1089" s="35">
        <f>I1090</f>
        <v>120</v>
      </c>
    </row>
    <row r="1090" spans="2:9" ht="19.5" customHeight="1">
      <c r="B1090" s="145" t="s">
        <v>814</v>
      </c>
      <c r="C1090" s="44" t="s">
        <v>105</v>
      </c>
      <c r="D1090" s="4" t="s">
        <v>29</v>
      </c>
      <c r="E1090" s="194" t="s">
        <v>788</v>
      </c>
      <c r="F1090" s="4"/>
      <c r="G1090" s="35">
        <f>G1091+G1094</f>
        <v>120</v>
      </c>
      <c r="H1090" s="35">
        <f>H1091+H1094</f>
        <v>810</v>
      </c>
      <c r="I1090" s="35">
        <f>I1091+I1094</f>
        <v>120</v>
      </c>
    </row>
    <row r="1091" spans="2:9" ht="47.25">
      <c r="B1091" s="144" t="s">
        <v>182</v>
      </c>
      <c r="C1091" s="44" t="s">
        <v>105</v>
      </c>
      <c r="D1091" s="4" t="s">
        <v>29</v>
      </c>
      <c r="E1091" s="194" t="s">
        <v>207</v>
      </c>
      <c r="F1091" s="4"/>
      <c r="G1091" s="35">
        <f>G1092+G1093</f>
        <v>120</v>
      </c>
      <c r="H1091" s="35">
        <f>H1092+H1093</f>
        <v>810</v>
      </c>
      <c r="I1091" s="35">
        <f>I1092+I1093</f>
        <v>120</v>
      </c>
    </row>
    <row r="1092" spans="2:9" ht="32.25" customHeight="1">
      <c r="B1092" s="145" t="s">
        <v>759</v>
      </c>
      <c r="C1092" s="44" t="s">
        <v>105</v>
      </c>
      <c r="D1092" s="4" t="s">
        <v>29</v>
      </c>
      <c r="E1092" s="194" t="s">
        <v>815</v>
      </c>
      <c r="F1092" s="4" t="s">
        <v>10</v>
      </c>
      <c r="G1092" s="35">
        <v>120</v>
      </c>
      <c r="H1092" s="35">
        <v>520</v>
      </c>
      <c r="I1092" s="35">
        <v>120</v>
      </c>
    </row>
    <row r="1093" spans="2:9" s="24" customFormat="1" ht="31.5" hidden="1">
      <c r="B1093" s="144" t="s">
        <v>834</v>
      </c>
      <c r="C1093" s="44" t="s">
        <v>105</v>
      </c>
      <c r="D1093" s="4" t="s">
        <v>29</v>
      </c>
      <c r="E1093" s="194" t="s">
        <v>815</v>
      </c>
      <c r="F1093" s="4" t="s">
        <v>18</v>
      </c>
      <c r="G1093" s="35"/>
      <c r="H1093" s="35">
        <v>290</v>
      </c>
      <c r="I1093" s="35"/>
    </row>
    <row r="1094" spans="2:9" s="24" customFormat="1" ht="47.25" hidden="1">
      <c r="B1094" s="144" t="s">
        <v>182</v>
      </c>
      <c r="C1094" s="44" t="s">
        <v>105</v>
      </c>
      <c r="D1094" s="4" t="s">
        <v>29</v>
      </c>
      <c r="E1094" s="195" t="s">
        <v>1839</v>
      </c>
      <c r="F1094" s="4"/>
      <c r="G1094" s="35">
        <f>G1095+G1096</f>
        <v>0</v>
      </c>
      <c r="H1094" s="35">
        <f>H1095+H1096</f>
        <v>0</v>
      </c>
      <c r="I1094" s="35">
        <f>I1095+I1096</f>
        <v>0</v>
      </c>
    </row>
    <row r="1095" spans="2:9" s="24" customFormat="1" ht="31.5" hidden="1">
      <c r="B1095" s="145" t="s">
        <v>759</v>
      </c>
      <c r="C1095" s="44" t="s">
        <v>105</v>
      </c>
      <c r="D1095" s="4" t="s">
        <v>29</v>
      </c>
      <c r="E1095" s="195" t="s">
        <v>1841</v>
      </c>
      <c r="F1095" s="4" t="s">
        <v>10</v>
      </c>
      <c r="G1095" s="35"/>
      <c r="H1095" s="35"/>
      <c r="I1095" s="35"/>
    </row>
    <row r="1096" spans="2:9" s="24" customFormat="1" ht="31.5" hidden="1">
      <c r="B1096" s="144" t="s">
        <v>834</v>
      </c>
      <c r="C1096" s="44" t="s">
        <v>105</v>
      </c>
      <c r="D1096" s="4" t="s">
        <v>29</v>
      </c>
      <c r="E1096" s="195" t="s">
        <v>1841</v>
      </c>
      <c r="F1096" s="4" t="s">
        <v>18</v>
      </c>
      <c r="G1096" s="35"/>
      <c r="H1096" s="35"/>
      <c r="I1096" s="35"/>
    </row>
    <row r="1097" spans="2:9" s="24" customFormat="1" ht="31.5">
      <c r="B1097" s="144" t="s">
        <v>816</v>
      </c>
      <c r="C1097" s="44" t="s">
        <v>105</v>
      </c>
      <c r="D1097" s="4" t="s">
        <v>29</v>
      </c>
      <c r="E1097" s="194" t="s">
        <v>31</v>
      </c>
      <c r="F1097" s="4"/>
      <c r="G1097" s="35">
        <f>G1098+G1111+G1118+G1105</f>
        <v>120956</v>
      </c>
      <c r="H1097" s="35">
        <f>H1098+H1111+H1118+H1105</f>
        <v>139321</v>
      </c>
      <c r="I1097" s="35">
        <f>I1098+I1111+I1118+I1105</f>
        <v>244524</v>
      </c>
    </row>
    <row r="1098" spans="2:9" s="24" customFormat="1" ht="15.75">
      <c r="B1098" s="145" t="s">
        <v>869</v>
      </c>
      <c r="C1098" s="44" t="s">
        <v>105</v>
      </c>
      <c r="D1098" s="4" t="s">
        <v>29</v>
      </c>
      <c r="E1098" s="194" t="s">
        <v>870</v>
      </c>
      <c r="F1098" s="4"/>
      <c r="G1098" s="35">
        <f>G1099+G1101+G1103</f>
        <v>49843</v>
      </c>
      <c r="H1098" s="35">
        <f>H1099+H1101+H1103</f>
        <v>55224</v>
      </c>
      <c r="I1098" s="35">
        <f>I1099+I1101+I1103</f>
        <v>60275</v>
      </c>
    </row>
    <row r="1099" spans="2:9" s="24" customFormat="1" ht="31.5">
      <c r="B1099" s="268" t="s">
        <v>578</v>
      </c>
      <c r="C1099" s="44" t="s">
        <v>105</v>
      </c>
      <c r="D1099" s="4" t="s">
        <v>29</v>
      </c>
      <c r="E1099" s="194" t="s">
        <v>871</v>
      </c>
      <c r="F1099" s="4"/>
      <c r="G1099" s="35">
        <f>G1100</f>
        <v>47872</v>
      </c>
      <c r="H1099" s="35">
        <f>H1100</f>
        <v>54264</v>
      </c>
      <c r="I1099" s="35">
        <f>I1100</f>
        <v>58074</v>
      </c>
    </row>
    <row r="1100" spans="2:9" s="24" customFormat="1" ht="47.25">
      <c r="B1100" s="145" t="s">
        <v>456</v>
      </c>
      <c r="C1100" s="44" t="s">
        <v>105</v>
      </c>
      <c r="D1100" s="4" t="s">
        <v>29</v>
      </c>
      <c r="E1100" s="194" t="s">
        <v>872</v>
      </c>
      <c r="F1100" s="22" t="s">
        <v>18</v>
      </c>
      <c r="G1100" s="35">
        <v>47872</v>
      </c>
      <c r="H1100" s="35">
        <v>54264</v>
      </c>
      <c r="I1100" s="35">
        <v>58074</v>
      </c>
    </row>
    <row r="1101" spans="2:9" s="24" customFormat="1" ht="47.25">
      <c r="B1101" s="144" t="s">
        <v>873</v>
      </c>
      <c r="C1101" s="44" t="s">
        <v>105</v>
      </c>
      <c r="D1101" s="4" t="s">
        <v>29</v>
      </c>
      <c r="E1101" s="194" t="s">
        <v>874</v>
      </c>
      <c r="F1101" s="22"/>
      <c r="G1101" s="35">
        <f>G1102</f>
        <v>1951</v>
      </c>
      <c r="H1101" s="35">
        <f>H1102</f>
        <v>940</v>
      </c>
      <c r="I1101" s="35">
        <f>I1102</f>
        <v>2191</v>
      </c>
    </row>
    <row r="1102" spans="2:9" s="24" customFormat="1" ht="31.5">
      <c r="B1102" s="266" t="s">
        <v>834</v>
      </c>
      <c r="C1102" s="44" t="s">
        <v>105</v>
      </c>
      <c r="D1102" s="4" t="s">
        <v>29</v>
      </c>
      <c r="E1102" s="194" t="s">
        <v>875</v>
      </c>
      <c r="F1102" s="4" t="s">
        <v>18</v>
      </c>
      <c r="G1102" s="35">
        <v>1951</v>
      </c>
      <c r="H1102" s="35">
        <v>940</v>
      </c>
      <c r="I1102" s="35">
        <v>2191</v>
      </c>
    </row>
    <row r="1103" spans="2:9" s="24" customFormat="1" ht="31.5">
      <c r="B1103" s="145" t="s">
        <v>876</v>
      </c>
      <c r="C1103" s="44" t="s">
        <v>105</v>
      </c>
      <c r="D1103" s="4" t="s">
        <v>29</v>
      </c>
      <c r="E1103" s="194" t="s">
        <v>877</v>
      </c>
      <c r="F1103" s="22"/>
      <c r="G1103" s="35">
        <f>G1104</f>
        <v>20</v>
      </c>
      <c r="H1103" s="35">
        <f>H1104</f>
        <v>20</v>
      </c>
      <c r="I1103" s="35">
        <f>I1104</f>
        <v>10</v>
      </c>
    </row>
    <row r="1104" spans="2:9" s="24" customFormat="1" ht="47.25">
      <c r="B1104" s="266" t="s">
        <v>878</v>
      </c>
      <c r="C1104" s="44" t="s">
        <v>105</v>
      </c>
      <c r="D1104" s="4" t="s">
        <v>29</v>
      </c>
      <c r="E1104" s="194" t="s">
        <v>879</v>
      </c>
      <c r="F1104" s="4" t="s">
        <v>18</v>
      </c>
      <c r="G1104" s="35">
        <v>20</v>
      </c>
      <c r="H1104" s="35">
        <v>20</v>
      </c>
      <c r="I1104" s="35">
        <v>10</v>
      </c>
    </row>
    <row r="1105" spans="2:9" s="24" customFormat="1" ht="19.5" customHeight="1">
      <c r="B1105" s="266" t="s">
        <v>1595</v>
      </c>
      <c r="C1105" s="44" t="s">
        <v>105</v>
      </c>
      <c r="D1105" s="4" t="s">
        <v>29</v>
      </c>
      <c r="E1105" s="195" t="s">
        <v>1592</v>
      </c>
      <c r="F1105" s="4"/>
      <c r="G1105" s="35">
        <f>G1107+G1106+G1108+G1109+G1110</f>
        <v>31757</v>
      </c>
      <c r="H1105" s="35">
        <f>H1107+H1106+H1108+H1109+H1110</f>
        <v>44600</v>
      </c>
      <c r="I1105" s="35">
        <f>I1107+I1106+I1108+I1109+I1110</f>
        <v>143684</v>
      </c>
    </row>
    <row r="1106" spans="2:9" s="24" customFormat="1" ht="31.5" hidden="1">
      <c r="B1106" s="266" t="s">
        <v>1683</v>
      </c>
      <c r="C1106" s="44" t="s">
        <v>105</v>
      </c>
      <c r="D1106" s="4" t="s">
        <v>29</v>
      </c>
      <c r="E1106" s="195" t="s">
        <v>1698</v>
      </c>
      <c r="F1106" s="4" t="s">
        <v>1594</v>
      </c>
      <c r="G1106" s="35"/>
      <c r="H1106" s="35"/>
      <c r="I1106" s="35"/>
    </row>
    <row r="1107" spans="2:9" s="24" customFormat="1" ht="63" hidden="1">
      <c r="B1107" s="266" t="s">
        <v>597</v>
      </c>
      <c r="C1107" s="44" t="s">
        <v>105</v>
      </c>
      <c r="D1107" s="4" t="s">
        <v>29</v>
      </c>
      <c r="E1107" s="195" t="s">
        <v>1593</v>
      </c>
      <c r="F1107" s="4" t="s">
        <v>1594</v>
      </c>
      <c r="G1107" s="35"/>
      <c r="H1107" s="35">
        <v>44600</v>
      </c>
      <c r="I1107" s="35">
        <v>43684</v>
      </c>
    </row>
    <row r="1108" spans="2:9" s="24" customFormat="1" ht="65.25" customHeight="1" hidden="1">
      <c r="B1108" s="266" t="s">
        <v>1700</v>
      </c>
      <c r="C1108" s="44" t="s">
        <v>105</v>
      </c>
      <c r="D1108" s="4" t="s">
        <v>29</v>
      </c>
      <c r="E1108" s="195" t="s">
        <v>1699</v>
      </c>
      <c r="F1108" s="4" t="s">
        <v>64</v>
      </c>
      <c r="G1108" s="35"/>
      <c r="H1108" s="35"/>
      <c r="I1108" s="35"/>
    </row>
    <row r="1109" spans="2:9" s="24" customFormat="1" ht="65.25" customHeight="1">
      <c r="B1109" s="266" t="s">
        <v>1703</v>
      </c>
      <c r="C1109" s="44" t="s">
        <v>105</v>
      </c>
      <c r="D1109" s="4" t="s">
        <v>29</v>
      </c>
      <c r="E1109" s="195" t="s">
        <v>1701</v>
      </c>
      <c r="F1109" s="4" t="s">
        <v>64</v>
      </c>
      <c r="G1109" s="35">
        <v>31757</v>
      </c>
      <c r="H1109" s="35"/>
      <c r="I1109" s="35">
        <v>40000</v>
      </c>
    </row>
    <row r="1110" spans="2:9" s="24" customFormat="1" ht="31.5" hidden="1">
      <c r="B1110" s="266" t="s">
        <v>1697</v>
      </c>
      <c r="C1110" s="44" t="s">
        <v>105</v>
      </c>
      <c r="D1110" s="4" t="s">
        <v>29</v>
      </c>
      <c r="E1110" s="195" t="s">
        <v>1702</v>
      </c>
      <c r="F1110" s="4" t="s">
        <v>64</v>
      </c>
      <c r="G1110" s="35"/>
      <c r="H1110" s="35"/>
      <c r="I1110" s="35">
        <v>60000</v>
      </c>
    </row>
    <row r="1111" spans="2:9" s="24" customFormat="1" ht="31.5">
      <c r="B1111" s="145" t="s">
        <v>880</v>
      </c>
      <c r="C1111" s="44" t="s">
        <v>105</v>
      </c>
      <c r="D1111" s="4" t="s">
        <v>29</v>
      </c>
      <c r="E1111" s="194" t="s">
        <v>881</v>
      </c>
      <c r="F1111" s="22"/>
      <c r="G1111" s="35">
        <f>G1112+G1116+G1114</f>
        <v>1383</v>
      </c>
      <c r="H1111" s="35">
        <f>H1112+H1116+H1114</f>
        <v>1383</v>
      </c>
      <c r="I1111" s="35">
        <f>I1112+I1116+I1114</f>
        <v>1383</v>
      </c>
    </row>
    <row r="1112" spans="2:9" s="24" customFormat="1" ht="31.5">
      <c r="B1112" s="146" t="s">
        <v>882</v>
      </c>
      <c r="C1112" s="70" t="s">
        <v>105</v>
      </c>
      <c r="D1112" s="71" t="s">
        <v>29</v>
      </c>
      <c r="E1112" s="106" t="s">
        <v>883</v>
      </c>
      <c r="F1112" s="81"/>
      <c r="G1112" s="95">
        <f>G1113</f>
        <v>1283</v>
      </c>
      <c r="H1112" s="95">
        <f>H1113</f>
        <v>1283</v>
      </c>
      <c r="I1112" s="95">
        <f>I1113</f>
        <v>1283</v>
      </c>
    </row>
    <row r="1113" spans="2:9" s="24" customFormat="1" ht="47.25">
      <c r="B1113" s="146" t="s">
        <v>1499</v>
      </c>
      <c r="C1113" s="70" t="s">
        <v>105</v>
      </c>
      <c r="D1113" s="71" t="s">
        <v>29</v>
      </c>
      <c r="E1113" s="106" t="s">
        <v>884</v>
      </c>
      <c r="F1113" s="81" t="s">
        <v>10</v>
      </c>
      <c r="G1113" s="35">
        <v>1283</v>
      </c>
      <c r="H1113" s="35">
        <v>1283</v>
      </c>
      <c r="I1113" s="35">
        <v>1283</v>
      </c>
    </row>
    <row r="1114" spans="2:9" s="24" customFormat="1" ht="15.75">
      <c r="B1114" s="146" t="s">
        <v>2054</v>
      </c>
      <c r="C1114" s="70" t="s">
        <v>105</v>
      </c>
      <c r="D1114" s="71" t="s">
        <v>29</v>
      </c>
      <c r="E1114" s="106" t="s">
        <v>2052</v>
      </c>
      <c r="F1114" s="81"/>
      <c r="G1114" s="35">
        <f>G1115</f>
        <v>100</v>
      </c>
      <c r="H1114" s="35">
        <f>H1115</f>
        <v>100</v>
      </c>
      <c r="I1114" s="35">
        <f>I1115</f>
        <v>100</v>
      </c>
    </row>
    <row r="1115" spans="2:9" s="24" customFormat="1" ht="31.5">
      <c r="B1115" s="146" t="s">
        <v>2055</v>
      </c>
      <c r="C1115" s="70" t="s">
        <v>105</v>
      </c>
      <c r="D1115" s="71" t="s">
        <v>29</v>
      </c>
      <c r="E1115" s="106" t="s">
        <v>2053</v>
      </c>
      <c r="F1115" s="81">
        <v>200</v>
      </c>
      <c r="G1115" s="35">
        <v>100</v>
      </c>
      <c r="H1115" s="35">
        <v>100</v>
      </c>
      <c r="I1115" s="35">
        <v>100</v>
      </c>
    </row>
    <row r="1116" spans="2:9" s="24" customFormat="1" ht="31.5" hidden="1">
      <c r="B1116" s="146" t="s">
        <v>1706</v>
      </c>
      <c r="C1116" s="70" t="s">
        <v>105</v>
      </c>
      <c r="D1116" s="71" t="s">
        <v>29</v>
      </c>
      <c r="E1116" s="106" t="s">
        <v>1705</v>
      </c>
      <c r="F1116" s="81"/>
      <c r="G1116" s="35">
        <f>G1117</f>
        <v>0</v>
      </c>
      <c r="H1116" s="35">
        <f>H1117</f>
        <v>0</v>
      </c>
      <c r="I1116" s="35">
        <f>I1117</f>
        <v>0</v>
      </c>
    </row>
    <row r="1117" spans="2:9" s="24" customFormat="1" ht="31.5" hidden="1">
      <c r="B1117" s="146" t="s">
        <v>1707</v>
      </c>
      <c r="C1117" s="70" t="s">
        <v>105</v>
      </c>
      <c r="D1117" s="71" t="s">
        <v>29</v>
      </c>
      <c r="E1117" s="106" t="s">
        <v>1704</v>
      </c>
      <c r="F1117" s="81">
        <v>500</v>
      </c>
      <c r="G1117" s="35"/>
      <c r="H1117" s="35"/>
      <c r="I1117" s="35"/>
    </row>
    <row r="1118" spans="2:9" s="24" customFormat="1" ht="15.75">
      <c r="B1118" s="146" t="s">
        <v>856</v>
      </c>
      <c r="C1118" s="70" t="s">
        <v>105</v>
      </c>
      <c r="D1118" s="71" t="s">
        <v>29</v>
      </c>
      <c r="E1118" s="106" t="s">
        <v>857</v>
      </c>
      <c r="F1118" s="81"/>
      <c r="G1118" s="35">
        <f>G1119</f>
        <v>37973</v>
      </c>
      <c r="H1118" s="35">
        <f>H1119</f>
        <v>38114</v>
      </c>
      <c r="I1118" s="35">
        <f>I1119</f>
        <v>39182</v>
      </c>
    </row>
    <row r="1119" spans="2:9" s="24" customFormat="1" ht="31.5">
      <c r="B1119" s="146" t="s">
        <v>157</v>
      </c>
      <c r="C1119" s="70" t="s">
        <v>105</v>
      </c>
      <c r="D1119" s="71" t="s">
        <v>29</v>
      </c>
      <c r="E1119" s="106" t="s">
        <v>885</v>
      </c>
      <c r="F1119" s="81"/>
      <c r="G1119" s="35">
        <f>G1120+G1121+G1122+G1123+G1124+G1125</f>
        <v>37973</v>
      </c>
      <c r="H1119" s="35">
        <f>H1120+H1121+H1122+H1123+H1124+H1125</f>
        <v>38114</v>
      </c>
      <c r="I1119" s="35">
        <f>I1120+I1121+I1122+I1123+I1124+I1125</f>
        <v>39182</v>
      </c>
    </row>
    <row r="1120" spans="2:9" s="24" customFormat="1" ht="78.75">
      <c r="B1120" s="146" t="s">
        <v>820</v>
      </c>
      <c r="C1120" s="70" t="s">
        <v>105</v>
      </c>
      <c r="D1120" s="71" t="s">
        <v>29</v>
      </c>
      <c r="E1120" s="106" t="s">
        <v>886</v>
      </c>
      <c r="F1120" s="81" t="s">
        <v>19</v>
      </c>
      <c r="G1120" s="35">
        <f>14544+1989</f>
        <v>16533</v>
      </c>
      <c r="H1120" s="35">
        <f>14544+1989</f>
        <v>16533</v>
      </c>
      <c r="I1120" s="35">
        <f>14995+2051</f>
        <v>17046</v>
      </c>
    </row>
    <row r="1121" spans="2:9" s="24" customFormat="1" ht="47.25">
      <c r="B1121" s="145" t="s">
        <v>970</v>
      </c>
      <c r="C1121" s="70" t="s">
        <v>105</v>
      </c>
      <c r="D1121" s="71" t="s">
        <v>29</v>
      </c>
      <c r="E1121" s="106" t="s">
        <v>886</v>
      </c>
      <c r="F1121" s="81" t="s">
        <v>10</v>
      </c>
      <c r="G1121" s="35">
        <f>4069+47</f>
        <v>4116</v>
      </c>
      <c r="H1121" s="35">
        <f>4250+47</f>
        <v>4297</v>
      </c>
      <c r="I1121" s="35">
        <f>4324+47</f>
        <v>4371</v>
      </c>
    </row>
    <row r="1122" spans="2:9" s="24" customFormat="1" ht="31.5">
      <c r="B1122" s="146" t="s">
        <v>164</v>
      </c>
      <c r="C1122" s="70" t="s">
        <v>105</v>
      </c>
      <c r="D1122" s="71" t="s">
        <v>29</v>
      </c>
      <c r="E1122" s="106" t="s">
        <v>886</v>
      </c>
      <c r="F1122" s="81" t="s">
        <v>52</v>
      </c>
      <c r="G1122" s="35">
        <v>356</v>
      </c>
      <c r="H1122" s="35">
        <v>316</v>
      </c>
      <c r="I1122" s="35">
        <v>316</v>
      </c>
    </row>
    <row r="1123" spans="2:9" s="24" customFormat="1" ht="78.75">
      <c r="B1123" s="147" t="s">
        <v>158</v>
      </c>
      <c r="C1123" s="70" t="s">
        <v>105</v>
      </c>
      <c r="D1123" s="71" t="s">
        <v>29</v>
      </c>
      <c r="E1123" s="106" t="s">
        <v>1358</v>
      </c>
      <c r="F1123" s="81">
        <v>100</v>
      </c>
      <c r="G1123" s="35">
        <v>15876</v>
      </c>
      <c r="H1123" s="35">
        <v>15876</v>
      </c>
      <c r="I1123" s="35">
        <v>16357</v>
      </c>
    </row>
    <row r="1124" spans="2:9" s="24" customFormat="1" ht="47.25">
      <c r="B1124" s="147" t="s">
        <v>1207</v>
      </c>
      <c r="C1124" s="70" t="s">
        <v>105</v>
      </c>
      <c r="D1124" s="71" t="s">
        <v>29</v>
      </c>
      <c r="E1124" s="106" t="s">
        <v>1358</v>
      </c>
      <c r="F1124" s="81">
        <v>200</v>
      </c>
      <c r="G1124" s="35">
        <v>856</v>
      </c>
      <c r="H1124" s="35">
        <v>856</v>
      </c>
      <c r="I1124" s="35">
        <v>856</v>
      </c>
    </row>
    <row r="1125" spans="2:9" s="24" customFormat="1" ht="31.5">
      <c r="B1125" s="147" t="s">
        <v>159</v>
      </c>
      <c r="C1125" s="70" t="s">
        <v>105</v>
      </c>
      <c r="D1125" s="71" t="s">
        <v>29</v>
      </c>
      <c r="E1125" s="106" t="s">
        <v>1358</v>
      </c>
      <c r="F1125" s="81">
        <v>800</v>
      </c>
      <c r="G1125" s="35">
        <v>236</v>
      </c>
      <c r="H1125" s="35">
        <v>236</v>
      </c>
      <c r="I1125" s="35">
        <v>236</v>
      </c>
    </row>
    <row r="1126" spans="2:9" s="24" customFormat="1" ht="47.25">
      <c r="B1126" s="146" t="s">
        <v>1631</v>
      </c>
      <c r="C1126" s="70" t="s">
        <v>105</v>
      </c>
      <c r="D1126" s="71" t="s">
        <v>29</v>
      </c>
      <c r="E1126" s="106" t="s">
        <v>104</v>
      </c>
      <c r="F1126" s="81"/>
      <c r="G1126" s="35">
        <f aca="true" t="shared" si="54" ref="G1126:I1127">G1127</f>
        <v>280</v>
      </c>
      <c r="H1126" s="35">
        <f t="shared" si="54"/>
        <v>325</v>
      </c>
      <c r="I1126" s="35">
        <f t="shared" si="54"/>
        <v>615</v>
      </c>
    </row>
    <row r="1127" spans="2:9" s="24" customFormat="1" ht="31.5">
      <c r="B1127" s="146" t="s">
        <v>866</v>
      </c>
      <c r="C1127" s="70" t="s">
        <v>105</v>
      </c>
      <c r="D1127" s="71" t="s">
        <v>29</v>
      </c>
      <c r="E1127" s="106" t="s">
        <v>444</v>
      </c>
      <c r="F1127" s="81"/>
      <c r="G1127" s="35">
        <f t="shared" si="54"/>
        <v>280</v>
      </c>
      <c r="H1127" s="35">
        <f t="shared" si="54"/>
        <v>325</v>
      </c>
      <c r="I1127" s="35">
        <f t="shared" si="54"/>
        <v>615</v>
      </c>
    </row>
    <row r="1128" spans="2:9" s="24" customFormat="1" ht="31.5">
      <c r="B1128" s="144" t="s">
        <v>445</v>
      </c>
      <c r="C1128" s="70" t="s">
        <v>105</v>
      </c>
      <c r="D1128" s="71" t="s">
        <v>29</v>
      </c>
      <c r="E1128" s="106" t="s">
        <v>446</v>
      </c>
      <c r="F1128" s="81"/>
      <c r="G1128" s="35">
        <f>G1130+G1129</f>
        <v>280</v>
      </c>
      <c r="H1128" s="35">
        <f>H1130+H1129</f>
        <v>325</v>
      </c>
      <c r="I1128" s="35">
        <f>I1130+I1129</f>
        <v>615</v>
      </c>
    </row>
    <row r="1129" spans="2:9" s="24" customFormat="1" ht="66.75" customHeight="1" hidden="1">
      <c r="B1129" s="144" t="s">
        <v>1848</v>
      </c>
      <c r="C1129" s="70" t="s">
        <v>105</v>
      </c>
      <c r="D1129" s="71" t="s">
        <v>29</v>
      </c>
      <c r="E1129" s="106" t="s">
        <v>1847</v>
      </c>
      <c r="F1129" s="81">
        <v>200</v>
      </c>
      <c r="G1129" s="35"/>
      <c r="H1129" s="35"/>
      <c r="I1129" s="35"/>
    </row>
    <row r="1130" spans="2:9" s="24" customFormat="1" ht="78.75">
      <c r="B1130" s="144" t="s">
        <v>867</v>
      </c>
      <c r="C1130" s="70" t="s">
        <v>105</v>
      </c>
      <c r="D1130" s="71" t="s">
        <v>29</v>
      </c>
      <c r="E1130" s="106" t="s">
        <v>447</v>
      </c>
      <c r="F1130" s="81" t="s">
        <v>18</v>
      </c>
      <c r="G1130" s="35">
        <v>280</v>
      </c>
      <c r="H1130" s="35">
        <v>325</v>
      </c>
      <c r="I1130" s="35">
        <v>615</v>
      </c>
    </row>
    <row r="1131" spans="2:9" s="24" customFormat="1" ht="31.5">
      <c r="B1131" s="121" t="s">
        <v>222</v>
      </c>
      <c r="C1131" s="70" t="s">
        <v>105</v>
      </c>
      <c r="D1131" s="71" t="s">
        <v>29</v>
      </c>
      <c r="E1131" s="106">
        <v>11</v>
      </c>
      <c r="F1131" s="81"/>
      <c r="G1131" s="95">
        <f aca="true" t="shared" si="55" ref="G1131:I1133">G1132</f>
        <v>18190</v>
      </c>
      <c r="H1131" s="95">
        <f t="shared" si="55"/>
        <v>18190</v>
      </c>
      <c r="I1131" s="95">
        <f t="shared" si="55"/>
        <v>18190</v>
      </c>
    </row>
    <row r="1132" spans="2:9" s="24" customFormat="1" ht="15.75">
      <c r="B1132" s="121" t="s">
        <v>326</v>
      </c>
      <c r="C1132" s="70" t="s">
        <v>105</v>
      </c>
      <c r="D1132" s="71" t="s">
        <v>29</v>
      </c>
      <c r="E1132" s="110" t="s">
        <v>327</v>
      </c>
      <c r="F1132" s="81"/>
      <c r="G1132" s="95">
        <f t="shared" si="55"/>
        <v>18190</v>
      </c>
      <c r="H1132" s="95">
        <f t="shared" si="55"/>
        <v>18190</v>
      </c>
      <c r="I1132" s="95">
        <f t="shared" si="55"/>
        <v>18190</v>
      </c>
    </row>
    <row r="1133" spans="2:9" s="24" customFormat="1" ht="47.25">
      <c r="B1133" s="121" t="s">
        <v>407</v>
      </c>
      <c r="C1133" s="70" t="s">
        <v>105</v>
      </c>
      <c r="D1133" s="71" t="s">
        <v>29</v>
      </c>
      <c r="E1133" s="110" t="s">
        <v>408</v>
      </c>
      <c r="F1133" s="107"/>
      <c r="G1133" s="95">
        <f t="shared" si="55"/>
        <v>18190</v>
      </c>
      <c r="H1133" s="95">
        <f t="shared" si="55"/>
        <v>18190</v>
      </c>
      <c r="I1133" s="95">
        <f t="shared" si="55"/>
        <v>18190</v>
      </c>
    </row>
    <row r="1134" spans="2:9" s="24" customFormat="1" ht="63.75" thickBot="1">
      <c r="B1134" s="121" t="s">
        <v>1628</v>
      </c>
      <c r="C1134" s="74" t="s">
        <v>105</v>
      </c>
      <c r="D1134" s="75" t="s">
        <v>29</v>
      </c>
      <c r="E1134" s="116" t="s">
        <v>412</v>
      </c>
      <c r="F1134" s="117">
        <v>500</v>
      </c>
      <c r="G1134" s="35">
        <v>18190</v>
      </c>
      <c r="H1134" s="35">
        <v>18190</v>
      </c>
      <c r="I1134" s="35">
        <v>18190</v>
      </c>
    </row>
    <row r="1135" spans="2:9" ht="21" customHeight="1" thickBot="1">
      <c r="B1135" s="172" t="s">
        <v>13</v>
      </c>
      <c r="C1135" s="8" t="s">
        <v>60</v>
      </c>
      <c r="D1135" s="9"/>
      <c r="E1135" s="9"/>
      <c r="F1135" s="11"/>
      <c r="G1135" s="33">
        <f>G1136+G1218+G1256+G1268+G1285+G1250</f>
        <v>4773377</v>
      </c>
      <c r="H1135" s="33">
        <f>H1136+H1218+H1256+H1268+H1285+H1250</f>
        <v>5237464</v>
      </c>
      <c r="I1135" s="33">
        <f>I1136+I1218+I1256+I1268+I1285+I1250</f>
        <v>5710301</v>
      </c>
    </row>
    <row r="1136" spans="2:9" ht="21" customHeight="1" thickBot="1">
      <c r="B1136" s="269" t="s">
        <v>86</v>
      </c>
      <c r="C1136" s="8" t="s">
        <v>60</v>
      </c>
      <c r="D1136" s="9" t="s">
        <v>61</v>
      </c>
      <c r="E1136" s="9"/>
      <c r="F1136" s="11"/>
      <c r="G1136" s="33">
        <f>G1141+G1137+G1204+G1214+G1210</f>
        <v>3133956</v>
      </c>
      <c r="H1136" s="33">
        <f>H1141+H1137+H1204+H1214+H1210</f>
        <v>3645166</v>
      </c>
      <c r="I1136" s="33">
        <f>I1141+I1137+I1204+I1214+I1210</f>
        <v>3963685</v>
      </c>
    </row>
    <row r="1137" spans="2:9" ht="47.25">
      <c r="B1137" s="149" t="s">
        <v>124</v>
      </c>
      <c r="C1137" s="42" t="s">
        <v>30</v>
      </c>
      <c r="D1137" s="5" t="s">
        <v>28</v>
      </c>
      <c r="E1137" s="139" t="s">
        <v>28</v>
      </c>
      <c r="F1137" s="197"/>
      <c r="G1137" s="99">
        <f aca="true" t="shared" si="56" ref="G1137:I1139">G1138</f>
        <v>1945</v>
      </c>
      <c r="H1137" s="99">
        <f t="shared" si="56"/>
        <v>1945</v>
      </c>
      <c r="I1137" s="99">
        <f t="shared" si="56"/>
        <v>1945</v>
      </c>
    </row>
    <row r="1138" spans="2:9" ht="31.5">
      <c r="B1138" s="125" t="s">
        <v>1648</v>
      </c>
      <c r="C1138" s="40" t="s">
        <v>30</v>
      </c>
      <c r="D1138" s="2" t="s">
        <v>28</v>
      </c>
      <c r="E1138" s="114" t="s">
        <v>918</v>
      </c>
      <c r="F1138" s="3"/>
      <c r="G1138" s="35">
        <f t="shared" si="56"/>
        <v>1945</v>
      </c>
      <c r="H1138" s="35">
        <f t="shared" si="56"/>
        <v>1945</v>
      </c>
      <c r="I1138" s="35">
        <f t="shared" si="56"/>
        <v>1945</v>
      </c>
    </row>
    <row r="1139" spans="2:9" ht="31.5">
      <c r="B1139" s="125" t="s">
        <v>919</v>
      </c>
      <c r="C1139" s="40" t="s">
        <v>30</v>
      </c>
      <c r="D1139" s="2" t="s">
        <v>28</v>
      </c>
      <c r="E1139" s="114" t="s">
        <v>920</v>
      </c>
      <c r="F1139" s="3"/>
      <c r="G1139" s="35">
        <f t="shared" si="56"/>
        <v>1945</v>
      </c>
      <c r="H1139" s="35">
        <f t="shared" si="56"/>
        <v>1945</v>
      </c>
      <c r="I1139" s="35">
        <f t="shared" si="56"/>
        <v>1945</v>
      </c>
    </row>
    <row r="1140" spans="2:9" ht="47.25">
      <c r="B1140" s="125" t="s">
        <v>1442</v>
      </c>
      <c r="C1140" s="40" t="s">
        <v>30</v>
      </c>
      <c r="D1140" s="2" t="s">
        <v>28</v>
      </c>
      <c r="E1140" s="114" t="s">
        <v>921</v>
      </c>
      <c r="F1140" s="3">
        <v>600</v>
      </c>
      <c r="G1140" s="35">
        <v>1945</v>
      </c>
      <c r="H1140" s="35">
        <v>1945</v>
      </c>
      <c r="I1140" s="35">
        <v>1945</v>
      </c>
    </row>
    <row r="1141" spans="2:9" ht="31.5">
      <c r="B1141" s="146" t="s">
        <v>1666</v>
      </c>
      <c r="C1141" s="70" t="s">
        <v>30</v>
      </c>
      <c r="D1141" s="71" t="s">
        <v>28</v>
      </c>
      <c r="E1141" s="130" t="s">
        <v>112</v>
      </c>
      <c r="F1141" s="81"/>
      <c r="G1141" s="211">
        <f>G1145+G1173+G1186+G1189+G1194+G1142</f>
        <v>3125215</v>
      </c>
      <c r="H1141" s="211">
        <f>H1145+H1173+H1186+H1189+H1194+H1142</f>
        <v>3641058</v>
      </c>
      <c r="I1141" s="211">
        <f>I1145+I1173+I1186+I1189+I1194+I1142</f>
        <v>3959577</v>
      </c>
    </row>
    <row r="1142" spans="2:9" ht="15.75" hidden="1">
      <c r="B1142" s="146" t="s">
        <v>1924</v>
      </c>
      <c r="C1142" s="70" t="s">
        <v>30</v>
      </c>
      <c r="D1142" s="71" t="s">
        <v>28</v>
      </c>
      <c r="E1142" s="130" t="s">
        <v>1923</v>
      </c>
      <c r="F1142" s="81"/>
      <c r="G1142" s="211">
        <f aca="true" t="shared" si="57" ref="G1142:I1143">G1143</f>
        <v>0</v>
      </c>
      <c r="H1142" s="211">
        <f t="shared" si="57"/>
        <v>0</v>
      </c>
      <c r="I1142" s="211">
        <f t="shared" si="57"/>
        <v>0</v>
      </c>
    </row>
    <row r="1143" spans="2:9" ht="15.75" hidden="1">
      <c r="B1143" s="146" t="s">
        <v>1926</v>
      </c>
      <c r="C1143" s="70" t="s">
        <v>30</v>
      </c>
      <c r="D1143" s="71" t="s">
        <v>28</v>
      </c>
      <c r="E1143" s="130" t="s">
        <v>1925</v>
      </c>
      <c r="F1143" s="81"/>
      <c r="G1143" s="211">
        <f t="shared" si="57"/>
        <v>0</v>
      </c>
      <c r="H1143" s="211">
        <f t="shared" si="57"/>
        <v>0</v>
      </c>
      <c r="I1143" s="211">
        <f t="shared" si="57"/>
        <v>0</v>
      </c>
    </row>
    <row r="1144" spans="2:9" ht="47.25" hidden="1">
      <c r="B1144" s="146" t="s">
        <v>1928</v>
      </c>
      <c r="C1144" s="70" t="s">
        <v>30</v>
      </c>
      <c r="D1144" s="71" t="s">
        <v>28</v>
      </c>
      <c r="E1144" s="130" t="s">
        <v>1927</v>
      </c>
      <c r="F1144" s="81">
        <v>600</v>
      </c>
      <c r="G1144" s="211"/>
      <c r="H1144" s="211"/>
      <c r="I1144" s="211"/>
    </row>
    <row r="1145" spans="2:9" s="18" customFormat="1" ht="47.25">
      <c r="B1145" s="125" t="s">
        <v>608</v>
      </c>
      <c r="C1145" s="70" t="s">
        <v>30</v>
      </c>
      <c r="D1145" s="71" t="s">
        <v>28</v>
      </c>
      <c r="E1145" s="130" t="s">
        <v>609</v>
      </c>
      <c r="F1145" s="81"/>
      <c r="G1145" s="211">
        <f>G1146+G1149+G1152+G1155+G1165+G1160+G1163+G1170</f>
        <v>398351</v>
      </c>
      <c r="H1145" s="211">
        <f>H1146+H1149+H1152+H1155+H1165+H1160+H1163+H1170</f>
        <v>567453</v>
      </c>
      <c r="I1145" s="211">
        <f>I1146+I1149+I1152+I1155+I1165+I1160+I1163+I1170</f>
        <v>751242</v>
      </c>
    </row>
    <row r="1146" spans="2:9" s="18" customFormat="1" ht="15.75">
      <c r="B1146" s="125" t="s">
        <v>923</v>
      </c>
      <c r="C1146" s="70" t="s">
        <v>30</v>
      </c>
      <c r="D1146" s="71" t="s">
        <v>28</v>
      </c>
      <c r="E1146" s="130" t="s">
        <v>924</v>
      </c>
      <c r="F1146" s="81"/>
      <c r="G1146" s="211">
        <f>G1148+G1147</f>
        <v>245553</v>
      </c>
      <c r="H1146" s="211">
        <f>H1148+H1147</f>
        <v>245553</v>
      </c>
      <c r="I1146" s="211">
        <f>I1148+I1147</f>
        <v>245553</v>
      </c>
    </row>
    <row r="1147" spans="2:9" s="18" customFormat="1" ht="48" customHeight="1" hidden="1">
      <c r="B1147" s="125" t="s">
        <v>1825</v>
      </c>
      <c r="C1147" s="70" t="s">
        <v>30</v>
      </c>
      <c r="D1147" s="71" t="s">
        <v>28</v>
      </c>
      <c r="E1147" s="130" t="s">
        <v>1824</v>
      </c>
      <c r="F1147" s="81">
        <v>600</v>
      </c>
      <c r="G1147" s="211"/>
      <c r="H1147" s="211"/>
      <c r="I1147" s="211"/>
    </row>
    <row r="1148" spans="2:9" s="18" customFormat="1" ht="47.25">
      <c r="B1148" s="125" t="s">
        <v>925</v>
      </c>
      <c r="C1148" s="70" t="s">
        <v>30</v>
      </c>
      <c r="D1148" s="71" t="s">
        <v>28</v>
      </c>
      <c r="E1148" s="130" t="s">
        <v>926</v>
      </c>
      <c r="F1148" s="81">
        <v>600</v>
      </c>
      <c r="G1148" s="35">
        <v>245553</v>
      </c>
      <c r="H1148" s="35">
        <v>245553</v>
      </c>
      <c r="I1148" s="35">
        <v>245553</v>
      </c>
    </row>
    <row r="1149" spans="2:9" s="18" customFormat="1" ht="63">
      <c r="B1149" s="125" t="s">
        <v>928</v>
      </c>
      <c r="C1149" s="70" t="s">
        <v>30</v>
      </c>
      <c r="D1149" s="71" t="s">
        <v>28</v>
      </c>
      <c r="E1149" s="130" t="s">
        <v>929</v>
      </c>
      <c r="F1149" s="81"/>
      <c r="G1149" s="211">
        <f>G1150+G1151</f>
        <v>10130</v>
      </c>
      <c r="H1149" s="211">
        <f>H1150+H1151</f>
        <v>10130</v>
      </c>
      <c r="I1149" s="211">
        <f>I1150+I1151</f>
        <v>10130</v>
      </c>
    </row>
    <row r="1150" spans="2:9" s="18" customFormat="1" ht="78.75">
      <c r="B1150" s="125" t="s">
        <v>1443</v>
      </c>
      <c r="C1150" s="70" t="s">
        <v>30</v>
      </c>
      <c r="D1150" s="71" t="s">
        <v>28</v>
      </c>
      <c r="E1150" s="130" t="s">
        <v>930</v>
      </c>
      <c r="F1150" s="81">
        <v>200</v>
      </c>
      <c r="G1150" s="35">
        <v>10130</v>
      </c>
      <c r="H1150" s="35">
        <v>10130</v>
      </c>
      <c r="I1150" s="35">
        <v>10130</v>
      </c>
    </row>
    <row r="1151" spans="2:9" s="18" customFormat="1" ht="78.75" hidden="1">
      <c r="B1151" s="125" t="s">
        <v>1444</v>
      </c>
      <c r="C1151" s="70" t="s">
        <v>30</v>
      </c>
      <c r="D1151" s="71" t="s">
        <v>28</v>
      </c>
      <c r="E1151" s="130" t="s">
        <v>930</v>
      </c>
      <c r="F1151" s="81">
        <v>600</v>
      </c>
      <c r="G1151" s="35"/>
      <c r="H1151" s="35"/>
      <c r="I1151" s="35"/>
    </row>
    <row r="1152" spans="2:9" s="18" customFormat="1" ht="47.25">
      <c r="B1152" s="125" t="s">
        <v>1667</v>
      </c>
      <c r="C1152" s="70" t="s">
        <v>30</v>
      </c>
      <c r="D1152" s="71" t="s">
        <v>28</v>
      </c>
      <c r="E1152" s="130" t="s">
        <v>931</v>
      </c>
      <c r="F1152" s="81"/>
      <c r="G1152" s="211">
        <f>G1153+G1154</f>
        <v>30205</v>
      </c>
      <c r="H1152" s="211">
        <f>H1153+H1154</f>
        <v>30205</v>
      </c>
      <c r="I1152" s="211">
        <f>I1153+I1154</f>
        <v>30205</v>
      </c>
    </row>
    <row r="1153" spans="2:9" s="18" customFormat="1" ht="63">
      <c r="B1153" s="125" t="s">
        <v>932</v>
      </c>
      <c r="C1153" s="70" t="s">
        <v>30</v>
      </c>
      <c r="D1153" s="71" t="s">
        <v>28</v>
      </c>
      <c r="E1153" s="130" t="s">
        <v>933</v>
      </c>
      <c r="F1153" s="81">
        <v>200</v>
      </c>
      <c r="G1153" s="35">
        <v>30205</v>
      </c>
      <c r="H1153" s="35">
        <v>30205</v>
      </c>
      <c r="I1153" s="35">
        <v>30205</v>
      </c>
    </row>
    <row r="1154" spans="2:9" s="18" customFormat="1" ht="127.5" customHeight="1" hidden="1">
      <c r="B1154" s="125" t="s">
        <v>934</v>
      </c>
      <c r="C1154" s="70" t="s">
        <v>30</v>
      </c>
      <c r="D1154" s="71" t="s">
        <v>28</v>
      </c>
      <c r="E1154" s="130" t="s">
        <v>935</v>
      </c>
      <c r="F1154" s="81">
        <v>200</v>
      </c>
      <c r="G1154" s="35"/>
      <c r="H1154" s="35"/>
      <c r="I1154" s="35"/>
    </row>
    <row r="1155" spans="2:9" s="18" customFormat="1" ht="47.25">
      <c r="B1155" s="125" t="s">
        <v>1014</v>
      </c>
      <c r="C1155" s="70" t="s">
        <v>30</v>
      </c>
      <c r="D1155" s="71" t="s">
        <v>28</v>
      </c>
      <c r="E1155" s="130" t="s">
        <v>936</v>
      </c>
      <c r="F1155" s="81"/>
      <c r="G1155" s="211">
        <f>G1157+G1159+G1158+G1156</f>
        <v>4048</v>
      </c>
      <c r="H1155" s="211">
        <f>H1157+H1159+H1158+H1156</f>
        <v>4048</v>
      </c>
      <c r="I1155" s="211">
        <f>I1157+I1159+I1158+I1156</f>
        <v>4048</v>
      </c>
    </row>
    <row r="1156" spans="2:9" s="18" customFormat="1" ht="94.5">
      <c r="B1156" s="125" t="s">
        <v>2058</v>
      </c>
      <c r="C1156" s="70" t="s">
        <v>30</v>
      </c>
      <c r="D1156" s="71" t="s">
        <v>28</v>
      </c>
      <c r="E1156" s="130" t="s">
        <v>2057</v>
      </c>
      <c r="F1156" s="81">
        <v>600</v>
      </c>
      <c r="G1156" s="211">
        <v>4048</v>
      </c>
      <c r="H1156" s="211">
        <v>4048</v>
      </c>
      <c r="I1156" s="211">
        <v>4048</v>
      </c>
    </row>
    <row r="1157" spans="2:9" s="18" customFormat="1" ht="65.25" customHeight="1" hidden="1">
      <c r="B1157" s="125" t="s">
        <v>937</v>
      </c>
      <c r="C1157" s="70" t="s">
        <v>30</v>
      </c>
      <c r="D1157" s="71" t="s">
        <v>28</v>
      </c>
      <c r="E1157" s="130" t="s">
        <v>938</v>
      </c>
      <c r="F1157" s="81">
        <v>200</v>
      </c>
      <c r="G1157" s="35"/>
      <c r="H1157" s="35"/>
      <c r="I1157" s="35"/>
    </row>
    <row r="1158" spans="2:9" s="18" customFormat="1" ht="82.5" customHeight="1" hidden="1">
      <c r="B1158" s="297" t="s">
        <v>1050</v>
      </c>
      <c r="C1158" s="70" t="s">
        <v>30</v>
      </c>
      <c r="D1158" s="71" t="s">
        <v>28</v>
      </c>
      <c r="E1158" s="130" t="s">
        <v>938</v>
      </c>
      <c r="F1158" s="81">
        <v>600</v>
      </c>
      <c r="G1158" s="35"/>
      <c r="H1158" s="35"/>
      <c r="I1158" s="35"/>
    </row>
    <row r="1159" spans="2:9" s="18" customFormat="1" ht="47.25" hidden="1">
      <c r="B1159" s="125" t="s">
        <v>939</v>
      </c>
      <c r="C1159" s="70" t="s">
        <v>30</v>
      </c>
      <c r="D1159" s="71" t="s">
        <v>28</v>
      </c>
      <c r="E1159" s="130" t="s">
        <v>940</v>
      </c>
      <c r="F1159" s="81">
        <v>600</v>
      </c>
      <c r="G1159" s="35"/>
      <c r="H1159" s="35"/>
      <c r="I1159" s="35"/>
    </row>
    <row r="1160" spans="2:9" s="18" customFormat="1" ht="15.75">
      <c r="B1160" s="125" t="s">
        <v>1404</v>
      </c>
      <c r="C1160" s="70" t="s">
        <v>30</v>
      </c>
      <c r="D1160" s="71" t="s">
        <v>28</v>
      </c>
      <c r="E1160" s="130" t="s">
        <v>1402</v>
      </c>
      <c r="F1160" s="81"/>
      <c r="G1160" s="211">
        <f>G1162+G1161</f>
        <v>107314</v>
      </c>
      <c r="H1160" s="211">
        <f>H1162+H1161</f>
        <v>217293</v>
      </c>
      <c r="I1160" s="211">
        <f>I1162+I1161</f>
        <v>306173</v>
      </c>
    </row>
    <row r="1161" spans="2:9" s="18" customFormat="1" ht="31.5">
      <c r="B1161" s="125" t="s">
        <v>1943</v>
      </c>
      <c r="C1161" s="70" t="s">
        <v>30</v>
      </c>
      <c r="D1161" s="71" t="s">
        <v>28</v>
      </c>
      <c r="E1161" s="130" t="s">
        <v>1403</v>
      </c>
      <c r="F1161" s="81">
        <v>200</v>
      </c>
      <c r="G1161" s="211">
        <v>5000</v>
      </c>
      <c r="H1161" s="211"/>
      <c r="I1161" s="211">
        <v>30000</v>
      </c>
    </row>
    <row r="1162" spans="2:9" s="18" customFormat="1" ht="51.75" customHeight="1">
      <c r="B1162" s="125" t="s">
        <v>1405</v>
      </c>
      <c r="C1162" s="70" t="s">
        <v>30</v>
      </c>
      <c r="D1162" s="71" t="s">
        <v>28</v>
      </c>
      <c r="E1162" s="130" t="s">
        <v>1403</v>
      </c>
      <c r="F1162" s="81">
        <v>600</v>
      </c>
      <c r="G1162" s="35">
        <v>102314</v>
      </c>
      <c r="H1162" s="35">
        <v>217293</v>
      </c>
      <c r="I1162" s="35">
        <v>276173</v>
      </c>
    </row>
    <row r="1163" spans="2:9" s="18" customFormat="1" ht="39" customHeight="1" hidden="1">
      <c r="B1163" s="307" t="s">
        <v>1865</v>
      </c>
      <c r="C1163" s="70" t="s">
        <v>30</v>
      </c>
      <c r="D1163" s="71" t="s">
        <v>28</v>
      </c>
      <c r="E1163" s="130" t="s">
        <v>1863</v>
      </c>
      <c r="F1163" s="81"/>
      <c r="G1163" s="35">
        <f>G1164</f>
        <v>0</v>
      </c>
      <c r="H1163" s="35">
        <f>H1164</f>
        <v>0</v>
      </c>
      <c r="I1163" s="35">
        <f>I1164</f>
        <v>0</v>
      </c>
    </row>
    <row r="1164" spans="2:9" s="18" customFormat="1" ht="51.75" customHeight="1" hidden="1">
      <c r="B1164" s="307" t="s">
        <v>1866</v>
      </c>
      <c r="C1164" s="70" t="s">
        <v>30</v>
      </c>
      <c r="D1164" s="71" t="s">
        <v>28</v>
      </c>
      <c r="E1164" s="130" t="s">
        <v>1864</v>
      </c>
      <c r="F1164" s="81">
        <v>600</v>
      </c>
      <c r="G1164" s="35"/>
      <c r="H1164" s="35"/>
      <c r="I1164" s="35"/>
    </row>
    <row r="1165" spans="2:9" s="18" customFormat="1" ht="15.75" hidden="1">
      <c r="B1165" s="125" t="s">
        <v>610</v>
      </c>
      <c r="C1165" s="70" t="s">
        <v>30</v>
      </c>
      <c r="D1165" s="71" t="s">
        <v>28</v>
      </c>
      <c r="E1165" s="130" t="s">
        <v>611</v>
      </c>
      <c r="F1165" s="81"/>
      <c r="G1165" s="211">
        <f>G1167+G1168+G1166+G1169</f>
        <v>0</v>
      </c>
      <c r="H1165" s="211">
        <f>H1167+H1168+H1166+H1169</f>
        <v>60224</v>
      </c>
      <c r="I1165" s="211">
        <f>I1167+I1168+I1166+I1169</f>
        <v>155133</v>
      </c>
    </row>
    <row r="1166" spans="2:9" s="18" customFormat="1" ht="47.25" hidden="1">
      <c r="B1166" s="125" t="s">
        <v>1709</v>
      </c>
      <c r="C1166" s="70" t="s">
        <v>30</v>
      </c>
      <c r="D1166" s="71" t="s">
        <v>28</v>
      </c>
      <c r="E1166" s="130" t="s">
        <v>1708</v>
      </c>
      <c r="F1166" s="81">
        <v>600</v>
      </c>
      <c r="G1166" s="211"/>
      <c r="H1166" s="211"/>
      <c r="I1166" s="211"/>
    </row>
    <row r="1167" spans="2:9" s="18" customFormat="1" ht="47.25" hidden="1">
      <c r="B1167" s="125" t="s">
        <v>612</v>
      </c>
      <c r="C1167" s="70" t="s">
        <v>30</v>
      </c>
      <c r="D1167" s="71" t="s">
        <v>28</v>
      </c>
      <c r="E1167" s="130" t="s">
        <v>613</v>
      </c>
      <c r="F1167" s="81">
        <v>600</v>
      </c>
      <c r="G1167" s="35">
        <v>0</v>
      </c>
      <c r="H1167" s="35">
        <v>0</v>
      </c>
      <c r="I1167" s="35">
        <v>85783</v>
      </c>
    </row>
    <row r="1168" spans="2:9" s="18" customFormat="1" ht="63" hidden="1">
      <c r="B1168" s="125" t="s">
        <v>597</v>
      </c>
      <c r="C1168" s="70" t="s">
        <v>30</v>
      </c>
      <c r="D1168" s="71" t="s">
        <v>28</v>
      </c>
      <c r="E1168" s="130" t="s">
        <v>1406</v>
      </c>
      <c r="F1168" s="81">
        <v>400</v>
      </c>
      <c r="G1168" s="35">
        <v>0</v>
      </c>
      <c r="H1168" s="35">
        <v>60224</v>
      </c>
      <c r="I1168" s="35">
        <v>69350</v>
      </c>
    </row>
    <row r="1169" spans="2:9" s="18" customFormat="1" ht="47.25" hidden="1">
      <c r="B1169" s="307" t="s">
        <v>1836</v>
      </c>
      <c r="C1169" s="70" t="s">
        <v>30</v>
      </c>
      <c r="D1169" s="71" t="s">
        <v>28</v>
      </c>
      <c r="E1169" s="130" t="s">
        <v>1835</v>
      </c>
      <c r="F1169" s="81">
        <v>400</v>
      </c>
      <c r="G1169" s="35"/>
      <c r="H1169" s="35"/>
      <c r="I1169" s="35"/>
    </row>
    <row r="1170" spans="2:9" s="18" customFormat="1" ht="31.5">
      <c r="B1170" s="307" t="s">
        <v>2059</v>
      </c>
      <c r="C1170" s="70" t="s">
        <v>30</v>
      </c>
      <c r="D1170" s="71" t="s">
        <v>28</v>
      </c>
      <c r="E1170" s="130" t="s">
        <v>2060</v>
      </c>
      <c r="F1170" s="81"/>
      <c r="G1170" s="35">
        <f>G1171+G1172</f>
        <v>1101</v>
      </c>
      <c r="H1170" s="35">
        <f>H1171+H1172</f>
        <v>0</v>
      </c>
      <c r="I1170" s="35">
        <f>I1171+I1172</f>
        <v>0</v>
      </c>
    </row>
    <row r="1171" spans="2:9" s="18" customFormat="1" ht="78.75">
      <c r="B1171" s="307" t="s">
        <v>2061</v>
      </c>
      <c r="C1171" s="70" t="s">
        <v>30</v>
      </c>
      <c r="D1171" s="71" t="s">
        <v>28</v>
      </c>
      <c r="E1171" s="130" t="s">
        <v>2062</v>
      </c>
      <c r="F1171" s="81">
        <v>600</v>
      </c>
      <c r="G1171" s="35">
        <v>847</v>
      </c>
      <c r="H1171" s="35"/>
      <c r="I1171" s="35"/>
    </row>
    <row r="1172" spans="2:9" s="18" customFormat="1" ht="78.75">
      <c r="B1172" s="307" t="s">
        <v>2063</v>
      </c>
      <c r="C1172" s="70" t="s">
        <v>30</v>
      </c>
      <c r="D1172" s="71" t="s">
        <v>28</v>
      </c>
      <c r="E1172" s="130" t="s">
        <v>2064</v>
      </c>
      <c r="F1172" s="81">
        <v>600</v>
      </c>
      <c r="G1172" s="35">
        <v>254</v>
      </c>
      <c r="H1172" s="35"/>
      <c r="I1172" s="35"/>
    </row>
    <row r="1173" spans="2:9" s="19" customFormat="1" ht="15.75">
      <c r="B1173" s="146" t="s">
        <v>614</v>
      </c>
      <c r="C1173" s="70" t="s">
        <v>30</v>
      </c>
      <c r="D1173" s="71" t="s">
        <v>28</v>
      </c>
      <c r="E1173" s="130" t="s">
        <v>615</v>
      </c>
      <c r="F1173" s="81"/>
      <c r="G1173" s="211">
        <f>G1174+G1176+G1178+G1180+G1182</f>
        <v>51034</v>
      </c>
      <c r="H1173" s="211">
        <f>H1174+H1176+H1178+H1180+H1182</f>
        <v>51034</v>
      </c>
      <c r="I1173" s="211">
        <f>I1174+I1176+I1178+I1180+I1182</f>
        <v>51034</v>
      </c>
    </row>
    <row r="1174" spans="2:9" s="19" customFormat="1" ht="31.5" customHeight="1">
      <c r="B1174" s="146" t="s">
        <v>942</v>
      </c>
      <c r="C1174" s="70" t="s">
        <v>30</v>
      </c>
      <c r="D1174" s="71" t="s">
        <v>28</v>
      </c>
      <c r="E1174" s="106" t="s">
        <v>943</v>
      </c>
      <c r="F1174" s="81"/>
      <c r="G1174" s="211">
        <f>G1175</f>
        <v>5067</v>
      </c>
      <c r="H1174" s="211">
        <f>H1175</f>
        <v>5067</v>
      </c>
      <c r="I1174" s="211">
        <f>I1175</f>
        <v>5067</v>
      </c>
    </row>
    <row r="1175" spans="2:9" s="19" customFormat="1" ht="31.5" customHeight="1">
      <c r="B1175" s="146" t="s">
        <v>944</v>
      </c>
      <c r="C1175" s="70" t="s">
        <v>30</v>
      </c>
      <c r="D1175" s="71" t="s">
        <v>28</v>
      </c>
      <c r="E1175" s="106" t="s">
        <v>945</v>
      </c>
      <c r="F1175" s="81">
        <v>600</v>
      </c>
      <c r="G1175" s="35">
        <v>5067</v>
      </c>
      <c r="H1175" s="35">
        <v>5067</v>
      </c>
      <c r="I1175" s="35">
        <v>5067</v>
      </c>
    </row>
    <row r="1176" spans="2:9" s="19" customFormat="1" ht="31.5" customHeight="1">
      <c r="B1176" s="146" t="s">
        <v>946</v>
      </c>
      <c r="C1176" s="70" t="s">
        <v>30</v>
      </c>
      <c r="D1176" s="71" t="s">
        <v>28</v>
      </c>
      <c r="E1176" s="106" t="s">
        <v>947</v>
      </c>
      <c r="F1176" s="81"/>
      <c r="G1176" s="211">
        <f>G1177</f>
        <v>7500</v>
      </c>
      <c r="H1176" s="211">
        <f>H1177</f>
        <v>7500</v>
      </c>
      <c r="I1176" s="211">
        <f>I1177</f>
        <v>7500</v>
      </c>
    </row>
    <row r="1177" spans="2:9" s="19" customFormat="1" ht="31.5" customHeight="1">
      <c r="B1177" s="146" t="s">
        <v>948</v>
      </c>
      <c r="C1177" s="70" t="s">
        <v>30</v>
      </c>
      <c r="D1177" s="71" t="s">
        <v>28</v>
      </c>
      <c r="E1177" s="106" t="s">
        <v>949</v>
      </c>
      <c r="F1177" s="81">
        <v>600</v>
      </c>
      <c r="G1177" s="35">
        <v>7500</v>
      </c>
      <c r="H1177" s="35">
        <v>7500</v>
      </c>
      <c r="I1177" s="35">
        <v>7500</v>
      </c>
    </row>
    <row r="1178" spans="2:9" s="19" customFormat="1" ht="31.5" customHeight="1">
      <c r="B1178" s="146" t="s">
        <v>950</v>
      </c>
      <c r="C1178" s="70" t="s">
        <v>30</v>
      </c>
      <c r="D1178" s="71" t="s">
        <v>28</v>
      </c>
      <c r="E1178" s="106" t="s">
        <v>951</v>
      </c>
      <c r="F1178" s="81"/>
      <c r="G1178" s="211">
        <f>G1179</f>
        <v>7793</v>
      </c>
      <c r="H1178" s="211">
        <f>H1179</f>
        <v>7793</v>
      </c>
      <c r="I1178" s="211">
        <f>I1179</f>
        <v>7793</v>
      </c>
    </row>
    <row r="1179" spans="2:9" s="19" customFormat="1" ht="31.5" customHeight="1">
      <c r="B1179" s="146" t="s">
        <v>952</v>
      </c>
      <c r="C1179" s="70" t="s">
        <v>30</v>
      </c>
      <c r="D1179" s="71" t="s">
        <v>28</v>
      </c>
      <c r="E1179" s="106" t="s">
        <v>953</v>
      </c>
      <c r="F1179" s="81">
        <v>600</v>
      </c>
      <c r="G1179" s="35">
        <v>7793</v>
      </c>
      <c r="H1179" s="35">
        <v>7793</v>
      </c>
      <c r="I1179" s="35">
        <v>7793</v>
      </c>
    </row>
    <row r="1180" spans="2:9" s="19" customFormat="1" ht="31.5" customHeight="1">
      <c r="B1180" s="146" t="s">
        <v>162</v>
      </c>
      <c r="C1180" s="70" t="s">
        <v>30</v>
      </c>
      <c r="D1180" s="71" t="s">
        <v>28</v>
      </c>
      <c r="E1180" s="106" t="s">
        <v>954</v>
      </c>
      <c r="F1180" s="81"/>
      <c r="G1180" s="211">
        <f>G1181</f>
        <v>30674</v>
      </c>
      <c r="H1180" s="211">
        <f>H1181</f>
        <v>30674</v>
      </c>
      <c r="I1180" s="211">
        <f>I1181</f>
        <v>30674</v>
      </c>
    </row>
    <row r="1181" spans="2:9" s="19" customFormat="1" ht="31.5" customHeight="1">
      <c r="B1181" s="146" t="s">
        <v>456</v>
      </c>
      <c r="C1181" s="70" t="s">
        <v>30</v>
      </c>
      <c r="D1181" s="71" t="s">
        <v>28</v>
      </c>
      <c r="E1181" s="106" t="s">
        <v>955</v>
      </c>
      <c r="F1181" s="81">
        <v>600</v>
      </c>
      <c r="G1181" s="35">
        <v>30674</v>
      </c>
      <c r="H1181" s="35">
        <v>30674</v>
      </c>
      <c r="I1181" s="35">
        <v>30674</v>
      </c>
    </row>
    <row r="1182" spans="2:9" s="19" customFormat="1" ht="66" customHeight="1" hidden="1">
      <c r="B1182" s="146" t="s">
        <v>616</v>
      </c>
      <c r="C1182" s="70" t="s">
        <v>30</v>
      </c>
      <c r="D1182" s="71" t="s">
        <v>28</v>
      </c>
      <c r="E1182" s="106" t="s">
        <v>617</v>
      </c>
      <c r="F1182" s="81"/>
      <c r="G1182" s="211">
        <f>G1185+G1183+G1184</f>
        <v>0</v>
      </c>
      <c r="H1182" s="211">
        <f>H1185+H1183+H1184</f>
        <v>0</v>
      </c>
      <c r="I1182" s="211">
        <f>I1185+I1183+I1184</f>
        <v>0</v>
      </c>
    </row>
    <row r="1183" spans="2:9" s="19" customFormat="1" ht="63" hidden="1">
      <c r="B1183" s="125" t="s">
        <v>597</v>
      </c>
      <c r="C1183" s="70" t="s">
        <v>30</v>
      </c>
      <c r="D1183" s="71" t="s">
        <v>28</v>
      </c>
      <c r="E1183" s="106" t="s">
        <v>1883</v>
      </c>
      <c r="F1183" s="81">
        <v>400</v>
      </c>
      <c r="G1183" s="35"/>
      <c r="H1183" s="35"/>
      <c r="I1183" s="35"/>
    </row>
    <row r="1184" spans="2:9" s="19" customFormat="1" ht="63" hidden="1">
      <c r="B1184" s="125" t="s">
        <v>1744</v>
      </c>
      <c r="C1184" s="70" t="s">
        <v>30</v>
      </c>
      <c r="D1184" s="71" t="s">
        <v>28</v>
      </c>
      <c r="E1184" s="106" t="s">
        <v>1837</v>
      </c>
      <c r="F1184" s="81">
        <v>400</v>
      </c>
      <c r="G1184" s="35"/>
      <c r="H1184" s="35"/>
      <c r="I1184" s="35"/>
    </row>
    <row r="1185" spans="2:9" s="19" customFormat="1" ht="78.75" hidden="1">
      <c r="B1185" s="125" t="s">
        <v>618</v>
      </c>
      <c r="C1185" s="70" t="s">
        <v>30</v>
      </c>
      <c r="D1185" s="71" t="s">
        <v>28</v>
      </c>
      <c r="E1185" s="106" t="s">
        <v>619</v>
      </c>
      <c r="F1185" s="81">
        <v>400</v>
      </c>
      <c r="G1185" s="35"/>
      <c r="H1185" s="35"/>
      <c r="I1185" s="35"/>
    </row>
    <row r="1186" spans="2:9" s="19" customFormat="1" ht="15.75">
      <c r="B1186" s="146" t="s">
        <v>1649</v>
      </c>
      <c r="C1186" s="40" t="s">
        <v>30</v>
      </c>
      <c r="D1186" s="2" t="s">
        <v>28</v>
      </c>
      <c r="E1186" s="114" t="s">
        <v>956</v>
      </c>
      <c r="F1186" s="4"/>
      <c r="G1186" s="35">
        <f aca="true" t="shared" si="58" ref="G1186:I1187">G1187</f>
        <v>22735</v>
      </c>
      <c r="H1186" s="35">
        <f t="shared" si="58"/>
        <v>22735</v>
      </c>
      <c r="I1186" s="35">
        <f t="shared" si="58"/>
        <v>22735</v>
      </c>
    </row>
    <row r="1187" spans="2:9" s="20" customFormat="1" ht="35.25" customHeight="1">
      <c r="B1187" s="270" t="s">
        <v>950</v>
      </c>
      <c r="C1187" s="40" t="s">
        <v>30</v>
      </c>
      <c r="D1187" s="2" t="s">
        <v>28</v>
      </c>
      <c r="E1187" s="114" t="s">
        <v>957</v>
      </c>
      <c r="F1187" s="4"/>
      <c r="G1187" s="35">
        <f t="shared" si="58"/>
        <v>22735</v>
      </c>
      <c r="H1187" s="35">
        <f t="shared" si="58"/>
        <v>22735</v>
      </c>
      <c r="I1187" s="35">
        <f t="shared" si="58"/>
        <v>22735</v>
      </c>
    </row>
    <row r="1188" spans="2:9" s="20" customFormat="1" ht="47.25">
      <c r="B1188" s="121" t="s">
        <v>952</v>
      </c>
      <c r="C1188" s="40" t="s">
        <v>30</v>
      </c>
      <c r="D1188" s="2" t="s">
        <v>28</v>
      </c>
      <c r="E1188" s="114" t="s">
        <v>958</v>
      </c>
      <c r="F1188" s="4">
        <v>600</v>
      </c>
      <c r="G1188" s="35">
        <v>22735</v>
      </c>
      <c r="H1188" s="35">
        <v>22735</v>
      </c>
      <c r="I1188" s="35">
        <v>22735</v>
      </c>
    </row>
    <row r="1189" spans="2:9" s="20" customFormat="1" ht="15.75">
      <c r="B1189" s="232" t="s">
        <v>959</v>
      </c>
      <c r="C1189" s="40" t="s">
        <v>30</v>
      </c>
      <c r="D1189" s="2" t="s">
        <v>28</v>
      </c>
      <c r="E1189" s="114" t="s">
        <v>960</v>
      </c>
      <c r="F1189" s="4"/>
      <c r="G1189" s="35">
        <f>G1192+G1190</f>
        <v>16860</v>
      </c>
      <c r="H1189" s="35">
        <f>H1192+H1190</f>
        <v>17619</v>
      </c>
      <c r="I1189" s="35">
        <f>I1192+I1190</f>
        <v>18324</v>
      </c>
    </row>
    <row r="1190" spans="2:9" s="20" customFormat="1" ht="36.75" customHeight="1" hidden="1">
      <c r="B1190" s="121" t="s">
        <v>1023</v>
      </c>
      <c r="C1190" s="40" t="s">
        <v>30</v>
      </c>
      <c r="D1190" s="2" t="s">
        <v>28</v>
      </c>
      <c r="E1190" s="114" t="s">
        <v>1024</v>
      </c>
      <c r="F1190" s="4"/>
      <c r="G1190" s="35">
        <f>G1191</f>
        <v>0</v>
      </c>
      <c r="H1190" s="35">
        <f>H1191</f>
        <v>0</v>
      </c>
      <c r="I1190" s="35">
        <f>I1191</f>
        <v>0</v>
      </c>
    </row>
    <row r="1191" spans="2:9" s="20" customFormat="1" ht="47.25" hidden="1">
      <c r="B1191" s="121" t="s">
        <v>1879</v>
      </c>
      <c r="C1191" s="40" t="s">
        <v>30</v>
      </c>
      <c r="D1191" s="2" t="s">
        <v>28</v>
      </c>
      <c r="E1191" s="114" t="s">
        <v>1026</v>
      </c>
      <c r="F1191" s="4" t="s">
        <v>18</v>
      </c>
      <c r="G1191" s="35"/>
      <c r="H1191" s="35"/>
      <c r="I1191" s="35"/>
    </row>
    <row r="1192" spans="2:9" s="20" customFormat="1" ht="52.5" customHeight="1">
      <c r="B1192" s="144" t="s">
        <v>961</v>
      </c>
      <c r="C1192" s="40" t="s">
        <v>30</v>
      </c>
      <c r="D1192" s="2" t="s">
        <v>28</v>
      </c>
      <c r="E1192" s="114" t="s">
        <v>962</v>
      </c>
      <c r="F1192" s="4"/>
      <c r="G1192" s="35">
        <f>G1193</f>
        <v>16860</v>
      </c>
      <c r="H1192" s="35">
        <f>H1193</f>
        <v>17619</v>
      </c>
      <c r="I1192" s="35">
        <f>I1193</f>
        <v>18324</v>
      </c>
    </row>
    <row r="1193" spans="2:9" s="20" customFormat="1" ht="63">
      <c r="B1193" s="232" t="s">
        <v>963</v>
      </c>
      <c r="C1193" s="40" t="s">
        <v>30</v>
      </c>
      <c r="D1193" s="2" t="s">
        <v>28</v>
      </c>
      <c r="E1193" s="114" t="s">
        <v>964</v>
      </c>
      <c r="F1193" s="22">
        <v>300</v>
      </c>
      <c r="G1193" s="35">
        <v>16860</v>
      </c>
      <c r="H1193" s="35">
        <v>17619</v>
      </c>
      <c r="I1193" s="35">
        <v>18324</v>
      </c>
    </row>
    <row r="1194" spans="2:9" s="20" customFormat="1" ht="15.75">
      <c r="B1194" s="144" t="s">
        <v>965</v>
      </c>
      <c r="C1194" s="40" t="s">
        <v>30</v>
      </c>
      <c r="D1194" s="2" t="s">
        <v>28</v>
      </c>
      <c r="E1194" s="114" t="s">
        <v>966</v>
      </c>
      <c r="F1194" s="4"/>
      <c r="G1194" s="35">
        <f>G1195+G1201</f>
        <v>2636235</v>
      </c>
      <c r="H1194" s="35">
        <f>H1195+H1201</f>
        <v>2982217</v>
      </c>
      <c r="I1194" s="35">
        <f>I1195+I1201</f>
        <v>3116242</v>
      </c>
    </row>
    <row r="1195" spans="2:9" s="21" customFormat="1" ht="31.5">
      <c r="B1195" s="146" t="s">
        <v>162</v>
      </c>
      <c r="C1195" s="40" t="s">
        <v>30</v>
      </c>
      <c r="D1195" s="2" t="s">
        <v>28</v>
      </c>
      <c r="E1195" s="114" t="s">
        <v>967</v>
      </c>
      <c r="F1195" s="4"/>
      <c r="G1195" s="35">
        <f>G1196</f>
        <v>2636235</v>
      </c>
      <c r="H1195" s="35">
        <f>H1196</f>
        <v>2982217</v>
      </c>
      <c r="I1195" s="35">
        <f>I1196</f>
        <v>3116242</v>
      </c>
    </row>
    <row r="1196" spans="2:9" s="21" customFormat="1" ht="31.5">
      <c r="B1196" s="232" t="s">
        <v>968</v>
      </c>
      <c r="C1196" s="40" t="s">
        <v>30</v>
      </c>
      <c r="D1196" s="2" t="s">
        <v>28</v>
      </c>
      <c r="E1196" s="114" t="s">
        <v>991</v>
      </c>
      <c r="F1196" s="4"/>
      <c r="G1196" s="35">
        <f>G1197+G1198+G1199+G1200</f>
        <v>2636235</v>
      </c>
      <c r="H1196" s="35">
        <f>H1197+H1198+H1199+H1200</f>
        <v>2982217</v>
      </c>
      <c r="I1196" s="35">
        <f>I1197+I1198+I1199+I1200</f>
        <v>3116242</v>
      </c>
    </row>
    <row r="1197" spans="2:9" s="21" customFormat="1" ht="78.75">
      <c r="B1197" s="144" t="s">
        <v>163</v>
      </c>
      <c r="C1197" s="40" t="s">
        <v>30</v>
      </c>
      <c r="D1197" s="2" t="s">
        <v>28</v>
      </c>
      <c r="E1197" s="114" t="s">
        <v>991</v>
      </c>
      <c r="F1197" s="4">
        <v>100</v>
      </c>
      <c r="G1197" s="35">
        <v>854391</v>
      </c>
      <c r="H1197" s="35">
        <v>989908</v>
      </c>
      <c r="I1197" s="35">
        <v>1029614</v>
      </c>
    </row>
    <row r="1198" spans="2:9" s="21" customFormat="1" ht="47.25">
      <c r="B1198" s="232" t="s">
        <v>970</v>
      </c>
      <c r="C1198" s="40" t="s">
        <v>30</v>
      </c>
      <c r="D1198" s="2" t="s">
        <v>28</v>
      </c>
      <c r="E1198" s="114" t="s">
        <v>991</v>
      </c>
      <c r="F1198" s="22">
        <v>200</v>
      </c>
      <c r="G1198" s="35">
        <v>177582</v>
      </c>
      <c r="H1198" s="35">
        <v>177582</v>
      </c>
      <c r="I1198" s="35">
        <v>177582</v>
      </c>
    </row>
    <row r="1199" spans="2:9" s="21" customFormat="1" ht="47.25">
      <c r="B1199" s="146" t="s">
        <v>456</v>
      </c>
      <c r="C1199" s="40" t="s">
        <v>30</v>
      </c>
      <c r="D1199" s="2" t="s">
        <v>28</v>
      </c>
      <c r="E1199" s="114" t="s">
        <v>991</v>
      </c>
      <c r="F1199" s="4">
        <v>600</v>
      </c>
      <c r="G1199" s="35">
        <v>1583990</v>
      </c>
      <c r="H1199" s="35">
        <v>1794455</v>
      </c>
      <c r="I1199" s="35">
        <v>1888774</v>
      </c>
    </row>
    <row r="1200" spans="2:9" s="21" customFormat="1" ht="31.5">
      <c r="B1200" s="121" t="s">
        <v>164</v>
      </c>
      <c r="C1200" s="40" t="s">
        <v>30</v>
      </c>
      <c r="D1200" s="2" t="s">
        <v>28</v>
      </c>
      <c r="E1200" s="114" t="s">
        <v>991</v>
      </c>
      <c r="F1200" s="4">
        <v>800</v>
      </c>
      <c r="G1200" s="35">
        <v>20272</v>
      </c>
      <c r="H1200" s="35">
        <v>20272</v>
      </c>
      <c r="I1200" s="35">
        <v>20272</v>
      </c>
    </row>
    <row r="1201" spans="2:9" s="21" customFormat="1" ht="47.25" hidden="1">
      <c r="B1201" s="309" t="s">
        <v>1826</v>
      </c>
      <c r="C1201" s="310" t="s">
        <v>30</v>
      </c>
      <c r="D1201" s="311" t="s">
        <v>28</v>
      </c>
      <c r="E1201" s="312" t="s">
        <v>1827</v>
      </c>
      <c r="F1201" s="313"/>
      <c r="G1201" s="35">
        <f>G1202+G1203</f>
        <v>0</v>
      </c>
      <c r="H1201" s="35">
        <f>H1202+H1203</f>
        <v>0</v>
      </c>
      <c r="I1201" s="35">
        <f>I1202+I1203</f>
        <v>0</v>
      </c>
    </row>
    <row r="1202" spans="2:9" s="21" customFormat="1" ht="126" hidden="1">
      <c r="B1202" s="309" t="s">
        <v>1898</v>
      </c>
      <c r="C1202" s="310" t="s">
        <v>30</v>
      </c>
      <c r="D1202" s="311" t="s">
        <v>28</v>
      </c>
      <c r="E1202" s="312" t="s">
        <v>1828</v>
      </c>
      <c r="F1202" s="314">
        <v>200</v>
      </c>
      <c r="G1202" s="35"/>
      <c r="H1202" s="35"/>
      <c r="I1202" s="35"/>
    </row>
    <row r="1203" spans="2:9" s="21" customFormat="1" ht="126" hidden="1">
      <c r="B1203" s="309" t="s">
        <v>1899</v>
      </c>
      <c r="C1203" s="310" t="s">
        <v>30</v>
      </c>
      <c r="D1203" s="311" t="s">
        <v>28</v>
      </c>
      <c r="E1203" s="312" t="s">
        <v>1828</v>
      </c>
      <c r="F1203" s="314">
        <v>600</v>
      </c>
      <c r="G1203" s="35"/>
      <c r="H1203" s="35"/>
      <c r="I1203" s="35"/>
    </row>
    <row r="1204" spans="2:9" s="21" customFormat="1" ht="31.5">
      <c r="B1204" s="121" t="s">
        <v>722</v>
      </c>
      <c r="C1204" s="40" t="s">
        <v>30</v>
      </c>
      <c r="D1204" s="2" t="s">
        <v>28</v>
      </c>
      <c r="E1204" s="195" t="s">
        <v>29</v>
      </c>
      <c r="F1204" s="4"/>
      <c r="G1204" s="35">
        <f aca="true" t="shared" si="59" ref="G1204:I1205">G1205</f>
        <v>2163</v>
      </c>
      <c r="H1204" s="35">
        <f t="shared" si="59"/>
        <v>2163</v>
      </c>
      <c r="I1204" s="35">
        <f t="shared" si="59"/>
        <v>2163</v>
      </c>
    </row>
    <row r="1205" spans="2:9" s="21" customFormat="1" ht="15.75">
      <c r="B1205" s="121" t="s">
        <v>887</v>
      </c>
      <c r="C1205" s="40" t="s">
        <v>30</v>
      </c>
      <c r="D1205" s="2" t="s">
        <v>28</v>
      </c>
      <c r="E1205" s="195" t="s">
        <v>788</v>
      </c>
      <c r="F1205" s="4"/>
      <c r="G1205" s="35">
        <f t="shared" si="59"/>
        <v>2163</v>
      </c>
      <c r="H1205" s="35">
        <f t="shared" si="59"/>
        <v>2163</v>
      </c>
      <c r="I1205" s="35">
        <f t="shared" si="59"/>
        <v>2163</v>
      </c>
    </row>
    <row r="1206" spans="2:9" s="21" customFormat="1" ht="47.25">
      <c r="B1206" s="121" t="s">
        <v>182</v>
      </c>
      <c r="C1206" s="40" t="s">
        <v>30</v>
      </c>
      <c r="D1206" s="2" t="s">
        <v>28</v>
      </c>
      <c r="E1206" s="195" t="s">
        <v>207</v>
      </c>
      <c r="F1206" s="4"/>
      <c r="G1206" s="35">
        <f>G1208+G1207+G1209</f>
        <v>2163</v>
      </c>
      <c r="H1206" s="35">
        <f>H1208+H1207+H1209</f>
        <v>2163</v>
      </c>
      <c r="I1206" s="35">
        <f>I1208+I1207+I1209</f>
        <v>2163</v>
      </c>
    </row>
    <row r="1207" spans="2:9" s="21" customFormat="1" ht="47.25" hidden="1">
      <c r="B1207" s="303" t="s">
        <v>1787</v>
      </c>
      <c r="C1207" s="40" t="s">
        <v>30</v>
      </c>
      <c r="D1207" s="2" t="s">
        <v>28</v>
      </c>
      <c r="E1207" s="195" t="s">
        <v>1758</v>
      </c>
      <c r="F1207" s="4" t="s">
        <v>18</v>
      </c>
      <c r="G1207" s="35"/>
      <c r="H1207" s="35"/>
      <c r="I1207" s="35"/>
    </row>
    <row r="1208" spans="2:9" s="21" customFormat="1" ht="47.25" hidden="1">
      <c r="B1208" s="121" t="s">
        <v>1634</v>
      </c>
      <c r="C1208" s="40" t="s">
        <v>30</v>
      </c>
      <c r="D1208" s="2" t="s">
        <v>28</v>
      </c>
      <c r="E1208" s="195" t="s">
        <v>183</v>
      </c>
      <c r="F1208" s="4" t="s">
        <v>10</v>
      </c>
      <c r="G1208" s="35"/>
      <c r="H1208" s="35"/>
      <c r="I1208" s="35"/>
    </row>
    <row r="1209" spans="2:9" s="21" customFormat="1" ht="63">
      <c r="B1209" s="121" t="s">
        <v>1829</v>
      </c>
      <c r="C1209" s="40" t="s">
        <v>30</v>
      </c>
      <c r="D1209" s="2" t="s">
        <v>28</v>
      </c>
      <c r="E1209" s="195" t="s">
        <v>183</v>
      </c>
      <c r="F1209" s="4" t="s">
        <v>18</v>
      </c>
      <c r="G1209" s="35">
        <v>2163</v>
      </c>
      <c r="H1209" s="35">
        <v>2163</v>
      </c>
      <c r="I1209" s="35">
        <v>2163</v>
      </c>
    </row>
    <row r="1210" spans="2:9" s="21" customFormat="1" ht="31.5">
      <c r="B1210" s="121" t="s">
        <v>222</v>
      </c>
      <c r="C1210" s="40" t="s">
        <v>30</v>
      </c>
      <c r="D1210" s="2" t="s">
        <v>28</v>
      </c>
      <c r="E1210" s="106">
        <v>11</v>
      </c>
      <c r="F1210" s="81"/>
      <c r="G1210" s="95">
        <f aca="true" t="shared" si="60" ref="G1210:I1212">G1211</f>
        <v>4633</v>
      </c>
      <c r="H1210" s="95">
        <f t="shared" si="60"/>
        <v>0</v>
      </c>
      <c r="I1210" s="95">
        <f t="shared" si="60"/>
        <v>0</v>
      </c>
    </row>
    <row r="1211" spans="2:9" s="21" customFormat="1" ht="15.75">
      <c r="B1211" s="121" t="s">
        <v>326</v>
      </c>
      <c r="C1211" s="40" t="s">
        <v>30</v>
      </c>
      <c r="D1211" s="2" t="s">
        <v>28</v>
      </c>
      <c r="E1211" s="110" t="s">
        <v>327</v>
      </c>
      <c r="F1211" s="81"/>
      <c r="G1211" s="95">
        <f t="shared" si="60"/>
        <v>4633</v>
      </c>
      <c r="H1211" s="95">
        <f t="shared" si="60"/>
        <v>0</v>
      </c>
      <c r="I1211" s="95">
        <f t="shared" si="60"/>
        <v>0</v>
      </c>
    </row>
    <row r="1212" spans="2:9" s="21" customFormat="1" ht="47.25">
      <c r="B1212" s="121" t="s">
        <v>407</v>
      </c>
      <c r="C1212" s="40" t="s">
        <v>30</v>
      </c>
      <c r="D1212" s="2" t="s">
        <v>28</v>
      </c>
      <c r="E1212" s="110" t="s">
        <v>408</v>
      </c>
      <c r="F1212" s="107"/>
      <c r="G1212" s="95">
        <f t="shared" si="60"/>
        <v>4633</v>
      </c>
      <c r="H1212" s="95">
        <f t="shared" si="60"/>
        <v>0</v>
      </c>
      <c r="I1212" s="95">
        <f t="shared" si="60"/>
        <v>0</v>
      </c>
    </row>
    <row r="1213" spans="2:9" s="21" customFormat="1" ht="69" customHeight="1" thickBot="1">
      <c r="B1213" s="121" t="s">
        <v>1632</v>
      </c>
      <c r="C1213" s="40" t="s">
        <v>30</v>
      </c>
      <c r="D1213" s="2" t="s">
        <v>28</v>
      </c>
      <c r="E1213" s="22" t="s">
        <v>412</v>
      </c>
      <c r="F1213" s="81">
        <v>400</v>
      </c>
      <c r="G1213" s="35">
        <v>4633</v>
      </c>
      <c r="H1213" s="35"/>
      <c r="I1213" s="35"/>
    </row>
    <row r="1214" spans="2:9" s="21" customFormat="1" ht="15.75" hidden="1">
      <c r="B1214" s="121" t="s">
        <v>166</v>
      </c>
      <c r="C1214" s="40" t="s">
        <v>30</v>
      </c>
      <c r="D1214" s="2" t="s">
        <v>28</v>
      </c>
      <c r="E1214" s="195" t="s">
        <v>664</v>
      </c>
      <c r="F1214" s="4"/>
      <c r="G1214" s="35">
        <f>G1215</f>
        <v>0</v>
      </c>
      <c r="H1214" s="35">
        <f>H1215</f>
        <v>0</v>
      </c>
      <c r="I1214" s="35">
        <f>I1215</f>
        <v>0</v>
      </c>
    </row>
    <row r="1215" spans="2:9" s="21" customFormat="1" ht="15.75" hidden="1">
      <c r="B1215" s="121" t="s">
        <v>167</v>
      </c>
      <c r="C1215" s="40" t="s">
        <v>30</v>
      </c>
      <c r="D1215" s="2" t="s">
        <v>28</v>
      </c>
      <c r="E1215" s="195" t="s">
        <v>491</v>
      </c>
      <c r="F1215" s="4"/>
      <c r="G1215" s="35">
        <f>G1216+G1217</f>
        <v>0</v>
      </c>
      <c r="H1215" s="35">
        <f>H1216+H1217</f>
        <v>0</v>
      </c>
      <c r="I1215" s="35">
        <f>I1216+I1217</f>
        <v>0</v>
      </c>
    </row>
    <row r="1216" spans="2:9" s="21" customFormat="1" ht="31.5" hidden="1">
      <c r="B1216" s="121" t="s">
        <v>1683</v>
      </c>
      <c r="C1216" s="40" t="s">
        <v>30</v>
      </c>
      <c r="D1216" s="2" t="s">
        <v>28</v>
      </c>
      <c r="E1216" s="195" t="s">
        <v>1420</v>
      </c>
      <c r="F1216" s="4" t="s">
        <v>1594</v>
      </c>
      <c r="G1216" s="35"/>
      <c r="H1216" s="35"/>
      <c r="I1216" s="35"/>
    </row>
    <row r="1217" spans="2:9" s="21" customFormat="1" ht="66.75" hidden="1" thickBot="1">
      <c r="B1217" s="306" t="s">
        <v>1711</v>
      </c>
      <c r="C1217" s="40" t="s">
        <v>30</v>
      </c>
      <c r="D1217" s="2" t="s">
        <v>28</v>
      </c>
      <c r="E1217" s="195" t="s">
        <v>1710</v>
      </c>
      <c r="F1217" s="4" t="s">
        <v>64</v>
      </c>
      <c r="G1217" s="35"/>
      <c r="H1217" s="35"/>
      <c r="I1217" s="35"/>
    </row>
    <row r="1218" spans="2:9" s="21" customFormat="1" ht="16.5" thickBot="1">
      <c r="B1218" s="269" t="s">
        <v>87</v>
      </c>
      <c r="C1218" s="8" t="s">
        <v>60</v>
      </c>
      <c r="D1218" s="9" t="s">
        <v>26</v>
      </c>
      <c r="E1218" s="23"/>
      <c r="F1218" s="23"/>
      <c r="G1218" s="33">
        <f>G1219</f>
        <v>572579</v>
      </c>
      <c r="H1218" s="33">
        <f>H1219</f>
        <v>440065</v>
      </c>
      <c r="I1218" s="33">
        <f>I1219</f>
        <v>561607</v>
      </c>
    </row>
    <row r="1219" spans="2:9" s="21" customFormat="1" ht="31.5">
      <c r="B1219" s="232" t="s">
        <v>1647</v>
      </c>
      <c r="C1219" s="40" t="s">
        <v>30</v>
      </c>
      <c r="D1219" s="2" t="s">
        <v>3</v>
      </c>
      <c r="E1219" s="114" t="s">
        <v>112</v>
      </c>
      <c r="F1219" s="4"/>
      <c r="G1219" s="35">
        <f>G1223+G1232++G1246+G1229+G1220+G1226</f>
        <v>572579</v>
      </c>
      <c r="H1219" s="35">
        <f>H1223+H1232++H1246+H1229+H1220+H1226</f>
        <v>440065</v>
      </c>
      <c r="I1219" s="35">
        <f>I1223+I1232++I1246+I1229+I1220+I1226</f>
        <v>561607</v>
      </c>
    </row>
    <row r="1220" spans="2:9" s="21" customFormat="1" ht="15.75" hidden="1">
      <c r="B1220" s="146" t="s">
        <v>1924</v>
      </c>
      <c r="C1220" s="70" t="s">
        <v>30</v>
      </c>
      <c r="D1220" s="2" t="s">
        <v>3</v>
      </c>
      <c r="E1220" s="130" t="s">
        <v>1923</v>
      </c>
      <c r="F1220" s="81"/>
      <c r="G1220" s="211">
        <f aca="true" t="shared" si="61" ref="G1220:I1221">G1221</f>
        <v>0</v>
      </c>
      <c r="H1220" s="211">
        <f t="shared" si="61"/>
        <v>0</v>
      </c>
      <c r="I1220" s="211">
        <f t="shared" si="61"/>
        <v>0</v>
      </c>
    </row>
    <row r="1221" spans="2:9" s="21" customFormat="1" ht="15.75" hidden="1">
      <c r="B1221" s="146" t="s">
        <v>1926</v>
      </c>
      <c r="C1221" s="70" t="s">
        <v>30</v>
      </c>
      <c r="D1221" s="2" t="s">
        <v>3</v>
      </c>
      <c r="E1221" s="130" t="s">
        <v>1925</v>
      </c>
      <c r="F1221" s="81"/>
      <c r="G1221" s="211">
        <f t="shared" si="61"/>
        <v>0</v>
      </c>
      <c r="H1221" s="211">
        <f t="shared" si="61"/>
        <v>0</v>
      </c>
      <c r="I1221" s="211">
        <f t="shared" si="61"/>
        <v>0</v>
      </c>
    </row>
    <row r="1222" spans="2:9" s="21" customFormat="1" ht="47.25" hidden="1">
      <c r="B1222" s="146" t="s">
        <v>1928</v>
      </c>
      <c r="C1222" s="70" t="s">
        <v>30</v>
      </c>
      <c r="D1222" s="2" t="s">
        <v>3</v>
      </c>
      <c r="E1222" s="130" t="s">
        <v>1927</v>
      </c>
      <c r="F1222" s="81">
        <v>600</v>
      </c>
      <c r="G1222" s="211"/>
      <c r="H1222" s="211"/>
      <c r="I1222" s="211"/>
    </row>
    <row r="1223" spans="2:9" s="21" customFormat="1" ht="47.25">
      <c r="B1223" s="150" t="s">
        <v>922</v>
      </c>
      <c r="C1223" s="40" t="s">
        <v>30</v>
      </c>
      <c r="D1223" s="2" t="s">
        <v>3</v>
      </c>
      <c r="E1223" s="114" t="s">
        <v>609</v>
      </c>
      <c r="F1223" s="3"/>
      <c r="G1223" s="35">
        <f aca="true" t="shared" si="62" ref="G1223:I1224">G1224</f>
        <v>89633</v>
      </c>
      <c r="H1223" s="35">
        <f t="shared" si="62"/>
        <v>89633</v>
      </c>
      <c r="I1223" s="35">
        <f t="shared" si="62"/>
        <v>89633</v>
      </c>
    </row>
    <row r="1224" spans="2:9" s="21" customFormat="1" ht="63">
      <c r="B1224" s="232" t="s">
        <v>1445</v>
      </c>
      <c r="C1224" s="40" t="s">
        <v>30</v>
      </c>
      <c r="D1224" s="2" t="s">
        <v>3</v>
      </c>
      <c r="E1224" s="114" t="s">
        <v>929</v>
      </c>
      <c r="F1224" s="4"/>
      <c r="G1224" s="35">
        <f t="shared" si="62"/>
        <v>89633</v>
      </c>
      <c r="H1224" s="35">
        <f t="shared" si="62"/>
        <v>89633</v>
      </c>
      <c r="I1224" s="35">
        <f t="shared" si="62"/>
        <v>89633</v>
      </c>
    </row>
    <row r="1225" spans="2:9" s="21" customFormat="1" ht="78.75">
      <c r="B1225" s="150" t="s">
        <v>1446</v>
      </c>
      <c r="C1225" s="40" t="s">
        <v>30</v>
      </c>
      <c r="D1225" s="2" t="s">
        <v>3</v>
      </c>
      <c r="E1225" s="114" t="s">
        <v>930</v>
      </c>
      <c r="F1225" s="3">
        <v>200</v>
      </c>
      <c r="G1225" s="35">
        <v>89633</v>
      </c>
      <c r="H1225" s="35">
        <v>89633</v>
      </c>
      <c r="I1225" s="35">
        <v>89633</v>
      </c>
    </row>
    <row r="1226" spans="2:9" s="21" customFormat="1" ht="31.5">
      <c r="B1226" s="150" t="s">
        <v>2065</v>
      </c>
      <c r="C1226" s="40" t="s">
        <v>30</v>
      </c>
      <c r="D1226" s="2" t="s">
        <v>3</v>
      </c>
      <c r="E1226" s="114" t="s">
        <v>2066</v>
      </c>
      <c r="F1226" s="3"/>
      <c r="G1226" s="35">
        <f aca="true" t="shared" si="63" ref="G1226:I1227">G1227</f>
        <v>3222</v>
      </c>
      <c r="H1226" s="35">
        <f t="shared" si="63"/>
        <v>3222</v>
      </c>
      <c r="I1226" s="35">
        <f t="shared" si="63"/>
        <v>3222</v>
      </c>
    </row>
    <row r="1227" spans="2:9" s="21" customFormat="1" ht="31.5">
      <c r="B1227" s="150" t="s">
        <v>162</v>
      </c>
      <c r="C1227" s="40" t="s">
        <v>30</v>
      </c>
      <c r="D1227" s="2" t="s">
        <v>3</v>
      </c>
      <c r="E1227" s="114" t="s">
        <v>954</v>
      </c>
      <c r="F1227" s="3"/>
      <c r="G1227" s="35">
        <f t="shared" si="63"/>
        <v>3222</v>
      </c>
      <c r="H1227" s="35">
        <f t="shared" si="63"/>
        <v>3222</v>
      </c>
      <c r="I1227" s="35">
        <f t="shared" si="63"/>
        <v>3222</v>
      </c>
    </row>
    <row r="1228" spans="2:9" s="21" customFormat="1" ht="47.25">
      <c r="B1228" s="150" t="s">
        <v>456</v>
      </c>
      <c r="C1228" s="40" t="s">
        <v>30</v>
      </c>
      <c r="D1228" s="2" t="s">
        <v>3</v>
      </c>
      <c r="E1228" s="114" t="s">
        <v>955</v>
      </c>
      <c r="F1228" s="3">
        <v>600</v>
      </c>
      <c r="G1228" s="35">
        <v>3222</v>
      </c>
      <c r="H1228" s="35">
        <v>3222</v>
      </c>
      <c r="I1228" s="35">
        <v>3222</v>
      </c>
    </row>
    <row r="1229" spans="2:9" s="21" customFormat="1" ht="15.75" hidden="1">
      <c r="B1229" s="232" t="s">
        <v>959</v>
      </c>
      <c r="C1229" s="40" t="s">
        <v>30</v>
      </c>
      <c r="D1229" s="2" t="s">
        <v>3</v>
      </c>
      <c r="E1229" s="114" t="s">
        <v>960</v>
      </c>
      <c r="F1229" s="4"/>
      <c r="G1229" s="35">
        <f aca="true" t="shared" si="64" ref="G1229:I1230">G1230</f>
        <v>0</v>
      </c>
      <c r="H1229" s="35">
        <f t="shared" si="64"/>
        <v>0</v>
      </c>
      <c r="I1229" s="35">
        <f t="shared" si="64"/>
        <v>0</v>
      </c>
    </row>
    <row r="1230" spans="2:9" s="21" customFormat="1" ht="31.5" hidden="1">
      <c r="B1230" s="121" t="s">
        <v>1023</v>
      </c>
      <c r="C1230" s="40" t="s">
        <v>30</v>
      </c>
      <c r="D1230" s="2" t="s">
        <v>3</v>
      </c>
      <c r="E1230" s="114" t="s">
        <v>1024</v>
      </c>
      <c r="F1230" s="4"/>
      <c r="G1230" s="35">
        <f t="shared" si="64"/>
        <v>0</v>
      </c>
      <c r="H1230" s="35">
        <f t="shared" si="64"/>
        <v>0</v>
      </c>
      <c r="I1230" s="35">
        <f t="shared" si="64"/>
        <v>0</v>
      </c>
    </row>
    <row r="1231" spans="2:9" s="21" customFormat="1" ht="47.25" hidden="1">
      <c r="B1231" s="121" t="s">
        <v>1879</v>
      </c>
      <c r="C1231" s="40" t="s">
        <v>30</v>
      </c>
      <c r="D1231" s="2" t="s">
        <v>3</v>
      </c>
      <c r="E1231" s="114" t="s">
        <v>1026</v>
      </c>
      <c r="F1231" s="4" t="s">
        <v>18</v>
      </c>
      <c r="G1231" s="35"/>
      <c r="H1231" s="35"/>
      <c r="I1231" s="35"/>
    </row>
    <row r="1232" spans="2:9" s="18" customFormat="1" ht="31.5">
      <c r="B1232" s="121" t="s">
        <v>971</v>
      </c>
      <c r="C1232" s="40" t="s">
        <v>30</v>
      </c>
      <c r="D1232" s="2" t="s">
        <v>3</v>
      </c>
      <c r="E1232" s="132" t="s">
        <v>972</v>
      </c>
      <c r="F1232" s="4"/>
      <c r="G1232" s="35">
        <f>G1233+G1236++G1238+G1242+G1244</f>
        <v>458847</v>
      </c>
      <c r="H1232" s="35">
        <f>H1233+H1236++H1238+H1242+H1244</f>
        <v>324187</v>
      </c>
      <c r="I1232" s="35">
        <f>I1233+I1236++I1238+I1242+I1244</f>
        <v>444344</v>
      </c>
    </row>
    <row r="1233" spans="2:9" s="18" customFormat="1" ht="33" customHeight="1">
      <c r="B1233" s="121" t="s">
        <v>973</v>
      </c>
      <c r="C1233" s="40" t="s">
        <v>30</v>
      </c>
      <c r="D1233" s="2" t="s">
        <v>3</v>
      </c>
      <c r="E1233" s="132" t="s">
        <v>974</v>
      </c>
      <c r="F1233" s="22"/>
      <c r="G1233" s="35">
        <f>G1234+G1235</f>
        <v>328847</v>
      </c>
      <c r="H1233" s="35">
        <f>H1234+H1235</f>
        <v>198080</v>
      </c>
      <c r="I1233" s="35">
        <f>I1234+I1235</f>
        <v>320963</v>
      </c>
    </row>
    <row r="1234" spans="2:9" s="18" customFormat="1" ht="47.25">
      <c r="B1234" s="121" t="s">
        <v>975</v>
      </c>
      <c r="C1234" s="40" t="s">
        <v>30</v>
      </c>
      <c r="D1234" s="2" t="s">
        <v>3</v>
      </c>
      <c r="E1234" s="132" t="s">
        <v>976</v>
      </c>
      <c r="F1234" s="4">
        <v>200</v>
      </c>
      <c r="G1234" s="35">
        <v>328847</v>
      </c>
      <c r="H1234" s="35">
        <v>198080</v>
      </c>
      <c r="I1234" s="35">
        <v>320963</v>
      </c>
    </row>
    <row r="1235" spans="2:9" s="18" customFormat="1" ht="55.5" customHeight="1" hidden="1">
      <c r="B1235" s="121" t="s">
        <v>1830</v>
      </c>
      <c r="C1235" s="40" t="s">
        <v>30</v>
      </c>
      <c r="D1235" s="2" t="s">
        <v>3</v>
      </c>
      <c r="E1235" s="132" t="s">
        <v>976</v>
      </c>
      <c r="F1235" s="4" t="s">
        <v>18</v>
      </c>
      <c r="G1235" s="35"/>
      <c r="H1235" s="35"/>
      <c r="I1235" s="35"/>
    </row>
    <row r="1236" spans="2:9" s="18" customFormat="1" ht="47.25">
      <c r="B1236" s="121" t="s">
        <v>977</v>
      </c>
      <c r="C1236" s="40" t="s">
        <v>30</v>
      </c>
      <c r="D1236" s="2" t="s">
        <v>3</v>
      </c>
      <c r="E1236" s="132" t="s">
        <v>978</v>
      </c>
      <c r="F1236" s="22"/>
      <c r="G1236" s="35">
        <f>G1237</f>
        <v>700</v>
      </c>
      <c r="H1236" s="35">
        <f>H1237</f>
        <v>700</v>
      </c>
      <c r="I1236" s="35">
        <f>I1237</f>
        <v>700</v>
      </c>
    </row>
    <row r="1237" spans="2:9" s="18" customFormat="1" ht="63">
      <c r="B1237" s="146" t="s">
        <v>1650</v>
      </c>
      <c r="C1237" s="40" t="s">
        <v>30</v>
      </c>
      <c r="D1237" s="2" t="s">
        <v>3</v>
      </c>
      <c r="E1237" s="132" t="s">
        <v>979</v>
      </c>
      <c r="F1237" s="22">
        <v>200</v>
      </c>
      <c r="G1237" s="35">
        <v>700</v>
      </c>
      <c r="H1237" s="35">
        <v>700</v>
      </c>
      <c r="I1237" s="35">
        <v>700</v>
      </c>
    </row>
    <row r="1238" spans="2:9" s="18" customFormat="1" ht="94.5" hidden="1">
      <c r="B1238" s="150" t="s">
        <v>980</v>
      </c>
      <c r="C1238" s="40" t="s">
        <v>30</v>
      </c>
      <c r="D1238" s="2" t="s">
        <v>3</v>
      </c>
      <c r="E1238" s="132" t="s">
        <v>981</v>
      </c>
      <c r="F1238" s="22" t="s">
        <v>927</v>
      </c>
      <c r="G1238" s="35">
        <f>G1239+G1240+G1241</f>
        <v>0</v>
      </c>
      <c r="H1238" s="35">
        <f>H1239+H1240+H1241</f>
        <v>0</v>
      </c>
      <c r="I1238" s="35">
        <f>I1239+I1240+I1241</f>
        <v>0</v>
      </c>
    </row>
    <row r="1239" spans="2:9" s="18" customFormat="1" ht="141.75" hidden="1">
      <c r="B1239" s="150" t="s">
        <v>982</v>
      </c>
      <c r="C1239" s="40" t="s">
        <v>30</v>
      </c>
      <c r="D1239" s="2" t="s">
        <v>3</v>
      </c>
      <c r="E1239" s="132" t="s">
        <v>983</v>
      </c>
      <c r="F1239" s="22">
        <v>100</v>
      </c>
      <c r="G1239" s="35"/>
      <c r="H1239" s="35"/>
      <c r="I1239" s="35"/>
    </row>
    <row r="1240" spans="2:9" s="18" customFormat="1" ht="110.25" hidden="1">
      <c r="B1240" s="150" t="s">
        <v>984</v>
      </c>
      <c r="C1240" s="40" t="s">
        <v>30</v>
      </c>
      <c r="D1240" s="2" t="s">
        <v>3</v>
      </c>
      <c r="E1240" s="132" t="s">
        <v>983</v>
      </c>
      <c r="F1240" s="22">
        <v>200</v>
      </c>
      <c r="G1240" s="35"/>
      <c r="H1240" s="35"/>
      <c r="I1240" s="35"/>
    </row>
    <row r="1241" spans="2:9" s="18" customFormat="1" ht="110.25" hidden="1">
      <c r="B1241" s="150" t="s">
        <v>985</v>
      </c>
      <c r="C1241" s="40" t="s">
        <v>30</v>
      </c>
      <c r="D1241" s="2" t="s">
        <v>3</v>
      </c>
      <c r="E1241" s="132" t="s">
        <v>986</v>
      </c>
      <c r="F1241" s="22">
        <v>300</v>
      </c>
      <c r="G1241" s="35"/>
      <c r="H1241" s="35"/>
      <c r="I1241" s="35"/>
    </row>
    <row r="1242" spans="2:9" s="18" customFormat="1" ht="78.75" hidden="1">
      <c r="B1242" s="150" t="s">
        <v>987</v>
      </c>
      <c r="C1242" s="40" t="s">
        <v>30</v>
      </c>
      <c r="D1242" s="2" t="s">
        <v>3</v>
      </c>
      <c r="E1242" s="132" t="s">
        <v>988</v>
      </c>
      <c r="F1242" s="22" t="s">
        <v>927</v>
      </c>
      <c r="G1242" s="35">
        <f>G1243</f>
        <v>0</v>
      </c>
      <c r="H1242" s="35">
        <f>H1243</f>
        <v>0</v>
      </c>
      <c r="I1242" s="35">
        <f>I1243</f>
        <v>0</v>
      </c>
    </row>
    <row r="1243" spans="2:9" s="18" customFormat="1" ht="94.5" hidden="1">
      <c r="B1243" s="121" t="s">
        <v>1672</v>
      </c>
      <c r="C1243" s="40" t="s">
        <v>30</v>
      </c>
      <c r="D1243" s="2" t="s">
        <v>3</v>
      </c>
      <c r="E1243" s="132" t="s">
        <v>989</v>
      </c>
      <c r="F1243" s="22" t="s">
        <v>927</v>
      </c>
      <c r="G1243" s="35"/>
      <c r="H1243" s="35"/>
      <c r="I1243" s="35"/>
    </row>
    <row r="1244" spans="2:9" s="18" customFormat="1" ht="31.5">
      <c r="B1244" s="315" t="s">
        <v>1833</v>
      </c>
      <c r="C1244" s="311" t="s">
        <v>30</v>
      </c>
      <c r="D1244" s="311" t="s">
        <v>3</v>
      </c>
      <c r="E1244" s="312" t="s">
        <v>1831</v>
      </c>
      <c r="F1244" s="316"/>
      <c r="G1244" s="35">
        <f>G1245</f>
        <v>129300</v>
      </c>
      <c r="H1244" s="35">
        <f>H1245</f>
        <v>125407</v>
      </c>
      <c r="I1244" s="35">
        <f>I1245</f>
        <v>122681</v>
      </c>
    </row>
    <row r="1245" spans="2:9" s="18" customFormat="1" ht="31.5">
      <c r="B1245" s="315" t="s">
        <v>1834</v>
      </c>
      <c r="C1245" s="311" t="s">
        <v>30</v>
      </c>
      <c r="D1245" s="311" t="s">
        <v>3</v>
      </c>
      <c r="E1245" s="312" t="s">
        <v>1832</v>
      </c>
      <c r="F1245" s="316">
        <v>300</v>
      </c>
      <c r="G1245" s="35">
        <v>129300</v>
      </c>
      <c r="H1245" s="35">
        <v>125407</v>
      </c>
      <c r="I1245" s="35">
        <v>122681</v>
      </c>
    </row>
    <row r="1246" spans="2:9" s="18" customFormat="1" ht="15.75">
      <c r="B1246" s="150" t="s">
        <v>965</v>
      </c>
      <c r="C1246" s="40" t="s">
        <v>30</v>
      </c>
      <c r="D1246" s="2" t="s">
        <v>3</v>
      </c>
      <c r="E1246" s="132" t="s">
        <v>990</v>
      </c>
      <c r="F1246" s="22"/>
      <c r="G1246" s="35">
        <f aca="true" t="shared" si="65" ref="G1246:I1248">G1247</f>
        <v>20877</v>
      </c>
      <c r="H1246" s="35">
        <f t="shared" si="65"/>
        <v>23023</v>
      </c>
      <c r="I1246" s="35">
        <f t="shared" si="65"/>
        <v>24408</v>
      </c>
    </row>
    <row r="1247" spans="2:9" s="18" customFormat="1" ht="31.5">
      <c r="B1247" s="150" t="s">
        <v>162</v>
      </c>
      <c r="C1247" s="40" t="s">
        <v>30</v>
      </c>
      <c r="D1247" s="2" t="s">
        <v>3</v>
      </c>
      <c r="E1247" s="132" t="s">
        <v>967</v>
      </c>
      <c r="F1247" s="22"/>
      <c r="G1247" s="35">
        <f t="shared" si="65"/>
        <v>20877</v>
      </c>
      <c r="H1247" s="35">
        <f t="shared" si="65"/>
        <v>23023</v>
      </c>
      <c r="I1247" s="35">
        <f t="shared" si="65"/>
        <v>24408</v>
      </c>
    </row>
    <row r="1248" spans="2:9" s="18" customFormat="1" ht="31.5">
      <c r="B1248" s="150" t="s">
        <v>968</v>
      </c>
      <c r="C1248" s="40" t="s">
        <v>30</v>
      </c>
      <c r="D1248" s="2" t="s">
        <v>3</v>
      </c>
      <c r="E1248" s="132" t="s">
        <v>967</v>
      </c>
      <c r="F1248" s="22"/>
      <c r="G1248" s="35">
        <f t="shared" si="65"/>
        <v>20877</v>
      </c>
      <c r="H1248" s="35">
        <f t="shared" si="65"/>
        <v>23023</v>
      </c>
      <c r="I1248" s="35">
        <f t="shared" si="65"/>
        <v>24408</v>
      </c>
    </row>
    <row r="1249" spans="2:9" s="18" customFormat="1" ht="48" thickBot="1">
      <c r="B1249" s="150" t="s">
        <v>456</v>
      </c>
      <c r="C1249" s="40" t="s">
        <v>30</v>
      </c>
      <c r="D1249" s="2" t="s">
        <v>3</v>
      </c>
      <c r="E1249" s="132" t="s">
        <v>991</v>
      </c>
      <c r="F1249" s="22">
        <v>600</v>
      </c>
      <c r="G1249" s="35">
        <v>20877</v>
      </c>
      <c r="H1249" s="35">
        <v>23023</v>
      </c>
      <c r="I1249" s="35">
        <v>24408</v>
      </c>
    </row>
    <row r="1250" spans="2:9" s="18" customFormat="1" ht="18.75" customHeight="1" thickBot="1">
      <c r="B1250" s="271" t="s">
        <v>992</v>
      </c>
      <c r="C1250" s="8" t="s">
        <v>30</v>
      </c>
      <c r="D1250" s="9" t="s">
        <v>29</v>
      </c>
      <c r="E1250" s="148"/>
      <c r="F1250" s="32"/>
      <c r="G1250" s="33">
        <f aca="true" t="shared" si="66" ref="G1250:I1252">G1251</f>
        <v>29466</v>
      </c>
      <c r="H1250" s="33">
        <f t="shared" si="66"/>
        <v>32929</v>
      </c>
      <c r="I1250" s="33">
        <f t="shared" si="66"/>
        <v>34998</v>
      </c>
    </row>
    <row r="1251" spans="2:9" s="18" customFormat="1" ht="15.75">
      <c r="B1251" s="150" t="s">
        <v>965</v>
      </c>
      <c r="C1251" s="40" t="s">
        <v>30</v>
      </c>
      <c r="D1251" s="2" t="s">
        <v>29</v>
      </c>
      <c r="E1251" s="132" t="s">
        <v>990</v>
      </c>
      <c r="F1251" s="109"/>
      <c r="G1251" s="35">
        <f>G1252+G1254</f>
        <v>29466</v>
      </c>
      <c r="H1251" s="35">
        <f>H1252+H1254</f>
        <v>32929</v>
      </c>
      <c r="I1251" s="35">
        <f>I1252+I1254</f>
        <v>34998</v>
      </c>
    </row>
    <row r="1252" spans="2:9" s="18" customFormat="1" ht="31.5">
      <c r="B1252" s="150" t="s">
        <v>968</v>
      </c>
      <c r="C1252" s="40" t="s">
        <v>30</v>
      </c>
      <c r="D1252" s="2" t="s">
        <v>29</v>
      </c>
      <c r="E1252" s="132" t="s">
        <v>993</v>
      </c>
      <c r="F1252" s="22"/>
      <c r="G1252" s="35">
        <f t="shared" si="66"/>
        <v>29466</v>
      </c>
      <c r="H1252" s="35">
        <f t="shared" si="66"/>
        <v>32929</v>
      </c>
      <c r="I1252" s="35">
        <f t="shared" si="66"/>
        <v>34998</v>
      </c>
    </row>
    <row r="1253" spans="2:9" s="18" customFormat="1" ht="48" thickBot="1">
      <c r="B1253" s="150" t="s">
        <v>456</v>
      </c>
      <c r="C1253" s="40" t="s">
        <v>30</v>
      </c>
      <c r="D1253" s="2" t="s">
        <v>29</v>
      </c>
      <c r="E1253" s="132" t="s">
        <v>991</v>
      </c>
      <c r="F1253" s="22">
        <v>600</v>
      </c>
      <c r="G1253" s="35">
        <v>29466</v>
      </c>
      <c r="H1253" s="35">
        <v>32929</v>
      </c>
      <c r="I1253" s="35">
        <v>34998</v>
      </c>
    </row>
    <row r="1254" spans="2:9" s="18" customFormat="1" ht="47.25" hidden="1">
      <c r="B1254" s="125" t="s">
        <v>1826</v>
      </c>
      <c r="C1254" s="40" t="s">
        <v>30</v>
      </c>
      <c r="D1254" s="2" t="s">
        <v>29</v>
      </c>
      <c r="E1254" s="132" t="s">
        <v>1827</v>
      </c>
      <c r="F1254" s="22"/>
      <c r="G1254" s="35">
        <f>G1255</f>
        <v>0</v>
      </c>
      <c r="H1254" s="35">
        <f>H1255</f>
        <v>0</v>
      </c>
      <c r="I1254" s="35">
        <f>I1255</f>
        <v>0</v>
      </c>
    </row>
    <row r="1255" spans="2:9" s="18" customFormat="1" ht="126.75" hidden="1" thickBot="1">
      <c r="B1255" s="125" t="s">
        <v>1900</v>
      </c>
      <c r="C1255" s="40" t="s">
        <v>30</v>
      </c>
      <c r="D1255" s="2" t="s">
        <v>29</v>
      </c>
      <c r="E1255" s="132" t="s">
        <v>1828</v>
      </c>
      <c r="F1255" s="22">
        <v>600</v>
      </c>
      <c r="G1255" s="35"/>
      <c r="H1255" s="35"/>
      <c r="I1255" s="35"/>
    </row>
    <row r="1256" spans="2:9" s="19" customFormat="1" ht="16.5" thickBot="1">
      <c r="B1256" s="269" t="s">
        <v>53</v>
      </c>
      <c r="C1256" s="8" t="s">
        <v>60</v>
      </c>
      <c r="D1256" s="9" t="s">
        <v>62</v>
      </c>
      <c r="E1256" s="9"/>
      <c r="F1256" s="11"/>
      <c r="G1256" s="33">
        <f>G1257</f>
        <v>220492</v>
      </c>
      <c r="H1256" s="33">
        <f>H1257</f>
        <v>239179</v>
      </c>
      <c r="I1256" s="33">
        <f>I1257</f>
        <v>246272</v>
      </c>
    </row>
    <row r="1257" spans="2:9" s="19" customFormat="1" ht="31.5">
      <c r="B1257" s="232" t="s">
        <v>1647</v>
      </c>
      <c r="C1257" s="40" t="s">
        <v>30</v>
      </c>
      <c r="D1257" s="2" t="s">
        <v>31</v>
      </c>
      <c r="E1257" s="132" t="s">
        <v>996</v>
      </c>
      <c r="F1257" s="4"/>
      <c r="G1257" s="35">
        <f>G1258+G1261</f>
        <v>220492</v>
      </c>
      <c r="H1257" s="35">
        <f>H1258+H1261</f>
        <v>239179</v>
      </c>
      <c r="I1257" s="35">
        <f>I1258+I1261</f>
        <v>246272</v>
      </c>
    </row>
    <row r="1258" spans="2:9" s="21" customFormat="1" ht="15.75">
      <c r="B1258" s="121" t="s">
        <v>959</v>
      </c>
      <c r="C1258" s="40" t="s">
        <v>30</v>
      </c>
      <c r="D1258" s="2" t="s">
        <v>31</v>
      </c>
      <c r="E1258" s="132" t="s">
        <v>994</v>
      </c>
      <c r="F1258" s="22"/>
      <c r="G1258" s="35">
        <f aca="true" t="shared" si="67" ref="G1258:I1259">G1259</f>
        <v>846</v>
      </c>
      <c r="H1258" s="35">
        <f t="shared" si="67"/>
        <v>884</v>
      </c>
      <c r="I1258" s="35">
        <f t="shared" si="67"/>
        <v>919</v>
      </c>
    </row>
    <row r="1259" spans="2:9" s="21" customFormat="1" ht="63">
      <c r="B1259" s="121" t="s">
        <v>995</v>
      </c>
      <c r="C1259" s="40" t="s">
        <v>30</v>
      </c>
      <c r="D1259" s="2" t="s">
        <v>31</v>
      </c>
      <c r="E1259" s="132" t="s">
        <v>962</v>
      </c>
      <c r="F1259" s="4"/>
      <c r="G1259" s="35">
        <f t="shared" si="67"/>
        <v>846</v>
      </c>
      <c r="H1259" s="35">
        <f t="shared" si="67"/>
        <v>884</v>
      </c>
      <c r="I1259" s="35">
        <f t="shared" si="67"/>
        <v>919</v>
      </c>
    </row>
    <row r="1260" spans="2:9" s="21" customFormat="1" ht="63">
      <c r="B1260" s="121" t="s">
        <v>963</v>
      </c>
      <c r="C1260" s="40" t="s">
        <v>30</v>
      </c>
      <c r="D1260" s="2" t="s">
        <v>31</v>
      </c>
      <c r="E1260" s="132" t="s">
        <v>964</v>
      </c>
      <c r="F1260" s="4">
        <v>300</v>
      </c>
      <c r="G1260" s="35">
        <v>846</v>
      </c>
      <c r="H1260" s="35">
        <v>884</v>
      </c>
      <c r="I1260" s="35">
        <v>919</v>
      </c>
    </row>
    <row r="1261" spans="2:9" s="21" customFormat="1" ht="15.75">
      <c r="B1261" s="150" t="s">
        <v>965</v>
      </c>
      <c r="C1261" s="40" t="s">
        <v>30</v>
      </c>
      <c r="D1261" s="2" t="s">
        <v>31</v>
      </c>
      <c r="E1261" s="132" t="s">
        <v>966</v>
      </c>
      <c r="F1261" s="4"/>
      <c r="G1261" s="35">
        <f aca="true" t="shared" si="68" ref="G1261:I1262">G1262</f>
        <v>219646</v>
      </c>
      <c r="H1261" s="35">
        <f t="shared" si="68"/>
        <v>238295</v>
      </c>
      <c r="I1261" s="35">
        <f t="shared" si="68"/>
        <v>245353</v>
      </c>
    </row>
    <row r="1262" spans="2:9" s="21" customFormat="1" ht="31.5">
      <c r="B1262" s="121" t="s">
        <v>162</v>
      </c>
      <c r="C1262" s="40" t="s">
        <v>30</v>
      </c>
      <c r="D1262" s="2" t="s">
        <v>31</v>
      </c>
      <c r="E1262" s="132" t="s">
        <v>967</v>
      </c>
      <c r="F1262" s="4"/>
      <c r="G1262" s="35">
        <f t="shared" si="68"/>
        <v>219646</v>
      </c>
      <c r="H1262" s="35">
        <f t="shared" si="68"/>
        <v>238295</v>
      </c>
      <c r="I1262" s="35">
        <f t="shared" si="68"/>
        <v>245353</v>
      </c>
    </row>
    <row r="1263" spans="2:9" s="21" customFormat="1" ht="31.5">
      <c r="B1263" s="121" t="s">
        <v>968</v>
      </c>
      <c r="C1263" s="40" t="s">
        <v>30</v>
      </c>
      <c r="D1263" s="2" t="s">
        <v>31</v>
      </c>
      <c r="E1263" s="132" t="s">
        <v>991</v>
      </c>
      <c r="F1263" s="4"/>
      <c r="G1263" s="35">
        <f>G1264+G1265+G1266+G1267</f>
        <v>219646</v>
      </c>
      <c r="H1263" s="35">
        <f>H1264+H1265+H1266+H1267</f>
        <v>238295</v>
      </c>
      <c r="I1263" s="35">
        <f>I1264+I1265+I1266+I1267</f>
        <v>245353</v>
      </c>
    </row>
    <row r="1264" spans="2:9" s="21" customFormat="1" ht="78.75">
      <c r="B1264" s="121" t="s">
        <v>163</v>
      </c>
      <c r="C1264" s="40" t="s">
        <v>30</v>
      </c>
      <c r="D1264" s="2" t="s">
        <v>31</v>
      </c>
      <c r="E1264" s="132" t="s">
        <v>991</v>
      </c>
      <c r="F1264" s="4">
        <v>100</v>
      </c>
      <c r="G1264" s="35">
        <v>39407</v>
      </c>
      <c r="H1264" s="35">
        <v>43756</v>
      </c>
      <c r="I1264" s="35">
        <v>44977</v>
      </c>
    </row>
    <row r="1265" spans="2:9" s="21" customFormat="1" ht="47.25">
      <c r="B1265" s="121" t="s">
        <v>970</v>
      </c>
      <c r="C1265" s="40" t="s">
        <v>30</v>
      </c>
      <c r="D1265" s="2" t="s">
        <v>31</v>
      </c>
      <c r="E1265" s="132" t="s">
        <v>991</v>
      </c>
      <c r="F1265" s="22">
        <v>200</v>
      </c>
      <c r="G1265" s="35">
        <v>11340</v>
      </c>
      <c r="H1265" s="35">
        <v>11340</v>
      </c>
      <c r="I1265" s="35">
        <v>11340</v>
      </c>
    </row>
    <row r="1266" spans="2:9" s="21" customFormat="1" ht="47.25">
      <c r="B1266" s="150" t="s">
        <v>456</v>
      </c>
      <c r="C1266" s="40" t="s">
        <v>30</v>
      </c>
      <c r="D1266" s="2" t="s">
        <v>31</v>
      </c>
      <c r="E1266" s="132" t="s">
        <v>991</v>
      </c>
      <c r="F1266" s="3">
        <v>600</v>
      </c>
      <c r="G1266" s="35">
        <v>168660</v>
      </c>
      <c r="H1266" s="35">
        <v>182960</v>
      </c>
      <c r="I1266" s="35">
        <v>188797</v>
      </c>
    </row>
    <row r="1267" spans="2:9" s="21" customFormat="1" ht="32.25" thickBot="1">
      <c r="B1267" s="121" t="s">
        <v>164</v>
      </c>
      <c r="C1267" s="40" t="s">
        <v>30</v>
      </c>
      <c r="D1267" s="2" t="s">
        <v>31</v>
      </c>
      <c r="E1267" s="132" t="s">
        <v>991</v>
      </c>
      <c r="F1267" s="22">
        <v>800</v>
      </c>
      <c r="G1267" s="35">
        <v>239</v>
      </c>
      <c r="H1267" s="35">
        <v>239</v>
      </c>
      <c r="I1267" s="35">
        <v>239</v>
      </c>
    </row>
    <row r="1268" spans="2:9" s="21" customFormat="1" ht="32.25" thickBot="1">
      <c r="B1268" s="269" t="s">
        <v>67</v>
      </c>
      <c r="C1268" s="8" t="s">
        <v>60</v>
      </c>
      <c r="D1268" s="9" t="s">
        <v>97</v>
      </c>
      <c r="E1268" s="9"/>
      <c r="F1268" s="11"/>
      <c r="G1268" s="33">
        <f>G1269</f>
        <v>231962</v>
      </c>
      <c r="H1268" s="33">
        <f>H1269</f>
        <v>250446</v>
      </c>
      <c r="I1268" s="33">
        <f>I1269</f>
        <v>257235</v>
      </c>
    </row>
    <row r="1269" spans="2:9" s="21" customFormat="1" ht="31.5">
      <c r="B1269" s="146" t="s">
        <v>1647</v>
      </c>
      <c r="C1269" s="40" t="s">
        <v>30</v>
      </c>
      <c r="D1269" s="2" t="s">
        <v>111</v>
      </c>
      <c r="E1269" s="132" t="s">
        <v>996</v>
      </c>
      <c r="F1269" s="4"/>
      <c r="G1269" s="35">
        <f>G1270+G1273+G1276</f>
        <v>231962</v>
      </c>
      <c r="H1269" s="35">
        <f>H1270+H1273+H1276</f>
        <v>250446</v>
      </c>
      <c r="I1269" s="35">
        <f>I1270+I1273+I1276</f>
        <v>257235</v>
      </c>
    </row>
    <row r="1270" spans="2:9" s="21" customFormat="1" ht="47.25">
      <c r="B1270" s="121" t="s">
        <v>922</v>
      </c>
      <c r="C1270" s="40" t="s">
        <v>30</v>
      </c>
      <c r="D1270" s="2" t="s">
        <v>111</v>
      </c>
      <c r="E1270" s="132" t="s">
        <v>609</v>
      </c>
      <c r="F1270" s="4"/>
      <c r="G1270" s="35">
        <f aca="true" t="shared" si="69" ref="G1270:I1271">G1271</f>
        <v>21160</v>
      </c>
      <c r="H1270" s="35">
        <f t="shared" si="69"/>
        <v>22372</v>
      </c>
      <c r="I1270" s="35">
        <f t="shared" si="69"/>
        <v>23427</v>
      </c>
    </row>
    <row r="1271" spans="2:9" s="21" customFormat="1" ht="31.5">
      <c r="B1271" s="232" t="s">
        <v>997</v>
      </c>
      <c r="C1271" s="40" t="s">
        <v>30</v>
      </c>
      <c r="D1271" s="2" t="s">
        <v>111</v>
      </c>
      <c r="E1271" s="132" t="s">
        <v>998</v>
      </c>
      <c r="F1271" s="4"/>
      <c r="G1271" s="35">
        <f t="shared" si="69"/>
        <v>21160</v>
      </c>
      <c r="H1271" s="35">
        <f t="shared" si="69"/>
        <v>22372</v>
      </c>
      <c r="I1271" s="35">
        <f t="shared" si="69"/>
        <v>23427</v>
      </c>
    </row>
    <row r="1272" spans="2:9" s="21" customFormat="1" ht="34.5" customHeight="1">
      <c r="B1272" s="121" t="s">
        <v>999</v>
      </c>
      <c r="C1272" s="40" t="s">
        <v>30</v>
      </c>
      <c r="D1272" s="2" t="s">
        <v>111</v>
      </c>
      <c r="E1272" s="132" t="s">
        <v>1000</v>
      </c>
      <c r="F1272" s="4">
        <v>300</v>
      </c>
      <c r="G1272" s="35">
        <v>21160</v>
      </c>
      <c r="H1272" s="35">
        <v>22372</v>
      </c>
      <c r="I1272" s="35">
        <v>23427</v>
      </c>
    </row>
    <row r="1273" spans="2:9" s="21" customFormat="1" ht="15.75">
      <c r="B1273" s="121" t="s">
        <v>1001</v>
      </c>
      <c r="C1273" s="40" t="s">
        <v>30</v>
      </c>
      <c r="D1273" s="2" t="s">
        <v>111</v>
      </c>
      <c r="E1273" s="132" t="s">
        <v>1002</v>
      </c>
      <c r="F1273" s="4"/>
      <c r="G1273" s="35">
        <f>G1274</f>
        <v>31978</v>
      </c>
      <c r="H1273" s="35">
        <f>H1274</f>
        <v>31978</v>
      </c>
      <c r="I1273" s="35">
        <f>I1274</f>
        <v>31978</v>
      </c>
    </row>
    <row r="1274" spans="2:9" s="21" customFormat="1" ht="47.25">
      <c r="B1274" s="150" t="s">
        <v>1007</v>
      </c>
      <c r="C1274" s="40" t="s">
        <v>30</v>
      </c>
      <c r="D1274" s="2" t="s">
        <v>111</v>
      </c>
      <c r="E1274" s="132" t="s">
        <v>1003</v>
      </c>
      <c r="F1274" s="4">
        <v>600</v>
      </c>
      <c r="G1274" s="35">
        <v>31978</v>
      </c>
      <c r="H1274" s="35">
        <v>31978</v>
      </c>
      <c r="I1274" s="35">
        <v>31978</v>
      </c>
    </row>
    <row r="1275" spans="2:9" s="21" customFormat="1" ht="15.75">
      <c r="B1275" s="121" t="s">
        <v>1004</v>
      </c>
      <c r="C1275" s="40" t="s">
        <v>30</v>
      </c>
      <c r="D1275" s="2" t="s">
        <v>111</v>
      </c>
      <c r="E1275" s="132" t="s">
        <v>1005</v>
      </c>
      <c r="F1275" s="4"/>
      <c r="G1275" s="35"/>
      <c r="H1275" s="35"/>
      <c r="I1275" s="35"/>
    </row>
    <row r="1276" spans="2:9" s="21" customFormat="1" ht="15.75">
      <c r="B1276" s="121" t="s">
        <v>965</v>
      </c>
      <c r="C1276" s="40" t="s">
        <v>30</v>
      </c>
      <c r="D1276" s="2" t="s">
        <v>111</v>
      </c>
      <c r="E1276" s="132" t="s">
        <v>966</v>
      </c>
      <c r="F1276" s="22"/>
      <c r="G1276" s="35">
        <f>G1277+G1283</f>
        <v>178824</v>
      </c>
      <c r="H1276" s="35">
        <f>H1277+H1283</f>
        <v>196096</v>
      </c>
      <c r="I1276" s="35">
        <f>I1277+I1283</f>
        <v>201830</v>
      </c>
    </row>
    <row r="1277" spans="2:9" s="21" customFormat="1" ht="31.5">
      <c r="B1277" s="121" t="s">
        <v>162</v>
      </c>
      <c r="C1277" s="40" t="s">
        <v>30</v>
      </c>
      <c r="D1277" s="2" t="s">
        <v>111</v>
      </c>
      <c r="E1277" s="132" t="s">
        <v>967</v>
      </c>
      <c r="F1277" s="22"/>
      <c r="G1277" s="35">
        <f>G1278</f>
        <v>178824</v>
      </c>
      <c r="H1277" s="35">
        <f>H1278</f>
        <v>196096</v>
      </c>
      <c r="I1277" s="35">
        <f>I1278</f>
        <v>201830</v>
      </c>
    </row>
    <row r="1278" spans="2:9" s="21" customFormat="1" ht="31.5">
      <c r="B1278" s="121" t="s">
        <v>968</v>
      </c>
      <c r="C1278" s="40" t="s">
        <v>30</v>
      </c>
      <c r="D1278" s="2" t="s">
        <v>111</v>
      </c>
      <c r="E1278" s="132" t="s">
        <v>969</v>
      </c>
      <c r="F1278" s="22"/>
      <c r="G1278" s="35">
        <f>G1279+G1280+G1281+G1282</f>
        <v>178824</v>
      </c>
      <c r="H1278" s="35">
        <f>H1279+H1280+H1281+H1282</f>
        <v>196096</v>
      </c>
      <c r="I1278" s="35">
        <f>I1279+I1280+I1281+I1282</f>
        <v>201830</v>
      </c>
    </row>
    <row r="1279" spans="2:9" s="21" customFormat="1" ht="78.75">
      <c r="B1279" s="121" t="s">
        <v>1006</v>
      </c>
      <c r="C1279" s="40" t="s">
        <v>30</v>
      </c>
      <c r="D1279" s="2" t="s">
        <v>111</v>
      </c>
      <c r="E1279" s="132" t="s">
        <v>969</v>
      </c>
      <c r="F1279" s="22">
        <v>100</v>
      </c>
      <c r="G1279" s="35">
        <v>65766</v>
      </c>
      <c r="H1279" s="35">
        <v>73881</v>
      </c>
      <c r="I1279" s="35">
        <v>76572</v>
      </c>
    </row>
    <row r="1280" spans="2:9" s="21" customFormat="1" ht="47.25">
      <c r="B1280" s="121" t="s">
        <v>970</v>
      </c>
      <c r="C1280" s="40" t="s">
        <v>30</v>
      </c>
      <c r="D1280" s="2" t="s">
        <v>111</v>
      </c>
      <c r="E1280" s="132" t="s">
        <v>969</v>
      </c>
      <c r="F1280" s="22">
        <v>200</v>
      </c>
      <c r="G1280" s="35">
        <v>16188</v>
      </c>
      <c r="H1280" s="35">
        <v>16188</v>
      </c>
      <c r="I1280" s="35">
        <v>16188</v>
      </c>
    </row>
    <row r="1281" spans="2:9" s="21" customFormat="1" ht="47.25">
      <c r="B1281" s="121" t="s">
        <v>456</v>
      </c>
      <c r="C1281" s="40" t="s">
        <v>30</v>
      </c>
      <c r="D1281" s="2" t="s">
        <v>111</v>
      </c>
      <c r="E1281" s="132" t="s">
        <v>969</v>
      </c>
      <c r="F1281" s="22">
        <v>600</v>
      </c>
      <c r="G1281" s="35">
        <v>94513</v>
      </c>
      <c r="H1281" s="35">
        <v>103670</v>
      </c>
      <c r="I1281" s="35">
        <v>106713</v>
      </c>
    </row>
    <row r="1282" spans="2:9" s="21" customFormat="1" ht="32.25" thickBot="1">
      <c r="B1282" s="121" t="s">
        <v>197</v>
      </c>
      <c r="C1282" s="40" t="s">
        <v>30</v>
      </c>
      <c r="D1282" s="2" t="s">
        <v>111</v>
      </c>
      <c r="E1282" s="132" t="s">
        <v>969</v>
      </c>
      <c r="F1282" s="22">
        <v>800</v>
      </c>
      <c r="G1282" s="35">
        <v>2357</v>
      </c>
      <c r="H1282" s="35">
        <v>2357</v>
      </c>
      <c r="I1282" s="35">
        <v>2357</v>
      </c>
    </row>
    <row r="1283" spans="2:9" s="21" customFormat="1" ht="47.25" hidden="1">
      <c r="B1283" s="121" t="s">
        <v>1826</v>
      </c>
      <c r="C1283" s="2" t="s">
        <v>30</v>
      </c>
      <c r="D1283" s="100">
        <v>6</v>
      </c>
      <c r="E1283" s="180" t="s">
        <v>1827</v>
      </c>
      <c r="F1283" s="4"/>
      <c r="G1283" s="35">
        <f>G1284</f>
        <v>0</v>
      </c>
      <c r="H1283" s="35">
        <f>H1284</f>
        <v>0</v>
      </c>
      <c r="I1283" s="35">
        <f>I1284</f>
        <v>0</v>
      </c>
    </row>
    <row r="1284" spans="2:9" s="21" customFormat="1" ht="126.75" hidden="1" thickBot="1">
      <c r="B1284" s="125" t="s">
        <v>1900</v>
      </c>
      <c r="C1284" s="2" t="s">
        <v>30</v>
      </c>
      <c r="D1284" s="100">
        <v>6</v>
      </c>
      <c r="E1284" s="180" t="s">
        <v>1828</v>
      </c>
      <c r="F1284" s="4" t="s">
        <v>18</v>
      </c>
      <c r="G1284" s="35"/>
      <c r="H1284" s="35"/>
      <c r="I1284" s="35"/>
    </row>
    <row r="1285" spans="2:9" s="21" customFormat="1" ht="16.5" thickBot="1">
      <c r="B1285" s="269" t="s">
        <v>24</v>
      </c>
      <c r="C1285" s="8" t="s">
        <v>60</v>
      </c>
      <c r="D1285" s="9" t="s">
        <v>60</v>
      </c>
      <c r="E1285" s="9"/>
      <c r="F1285" s="11"/>
      <c r="G1285" s="33">
        <f>G1286+G1290</f>
        <v>584922</v>
      </c>
      <c r="H1285" s="33">
        <f>H1286+H1290</f>
        <v>629679</v>
      </c>
      <c r="I1285" s="33">
        <f>I1286+I1290</f>
        <v>646504</v>
      </c>
    </row>
    <row r="1286" spans="2:9" s="21" customFormat="1" ht="47.25">
      <c r="B1286" s="149" t="s">
        <v>124</v>
      </c>
      <c r="C1286" s="40" t="s">
        <v>30</v>
      </c>
      <c r="D1286" s="2" t="s">
        <v>30</v>
      </c>
      <c r="E1286" s="114" t="s">
        <v>28</v>
      </c>
      <c r="F1286" s="4"/>
      <c r="G1286" s="35">
        <f aca="true" t="shared" si="70" ref="G1286:I1288">G1287</f>
        <v>355</v>
      </c>
      <c r="H1286" s="35">
        <f t="shared" si="70"/>
        <v>355</v>
      </c>
      <c r="I1286" s="35">
        <f t="shared" si="70"/>
        <v>355</v>
      </c>
    </row>
    <row r="1287" spans="2:9" s="21" customFormat="1" ht="31.5">
      <c r="B1287" s="121" t="s">
        <v>1651</v>
      </c>
      <c r="C1287" s="40" t="s">
        <v>30</v>
      </c>
      <c r="D1287" s="2" t="s">
        <v>30</v>
      </c>
      <c r="E1287" s="114" t="s">
        <v>918</v>
      </c>
      <c r="F1287" s="3"/>
      <c r="G1287" s="35">
        <f t="shared" si="70"/>
        <v>355</v>
      </c>
      <c r="H1287" s="35">
        <f t="shared" si="70"/>
        <v>355</v>
      </c>
      <c r="I1287" s="35">
        <f t="shared" si="70"/>
        <v>355</v>
      </c>
    </row>
    <row r="1288" spans="2:9" s="21" customFormat="1" ht="31.5">
      <c r="B1288" s="125" t="s">
        <v>919</v>
      </c>
      <c r="C1288" s="40" t="s">
        <v>30</v>
      </c>
      <c r="D1288" s="2" t="s">
        <v>30</v>
      </c>
      <c r="E1288" s="132" t="s">
        <v>920</v>
      </c>
      <c r="F1288" s="4"/>
      <c r="G1288" s="35">
        <f t="shared" si="70"/>
        <v>355</v>
      </c>
      <c r="H1288" s="35">
        <f t="shared" si="70"/>
        <v>355</v>
      </c>
      <c r="I1288" s="35">
        <f t="shared" si="70"/>
        <v>355</v>
      </c>
    </row>
    <row r="1289" spans="2:9" s="21" customFormat="1" ht="47.25">
      <c r="B1289" s="150" t="s">
        <v>1008</v>
      </c>
      <c r="C1289" s="40" t="s">
        <v>30</v>
      </c>
      <c r="D1289" s="2" t="s">
        <v>30</v>
      </c>
      <c r="E1289" s="132" t="s">
        <v>921</v>
      </c>
      <c r="F1289" s="3">
        <v>600</v>
      </c>
      <c r="G1289" s="35">
        <v>355</v>
      </c>
      <c r="H1289" s="35">
        <v>355</v>
      </c>
      <c r="I1289" s="35">
        <v>355</v>
      </c>
    </row>
    <row r="1290" spans="2:9" s="21" customFormat="1" ht="31.5">
      <c r="B1290" s="121" t="s">
        <v>1652</v>
      </c>
      <c r="C1290" s="40" t="s">
        <v>30</v>
      </c>
      <c r="D1290" s="2" t="s">
        <v>30</v>
      </c>
      <c r="E1290" s="132" t="s">
        <v>112</v>
      </c>
      <c r="F1290" s="4"/>
      <c r="G1290" s="35">
        <f>G1291+G1300+G1311+G1317+G1329+G1344+G1294+G1325</f>
        <v>584567</v>
      </c>
      <c r="H1290" s="35">
        <f>H1291+H1300+H1311+H1317+H1329+H1344+H1294+H1325</f>
        <v>629324</v>
      </c>
      <c r="I1290" s="35">
        <f>I1291+I1300+I1311+I1317+I1329+I1344+I1294+I1325</f>
        <v>646149</v>
      </c>
    </row>
    <row r="1291" spans="2:9" s="21" customFormat="1" ht="31.5">
      <c r="B1291" s="121" t="s">
        <v>1009</v>
      </c>
      <c r="C1291" s="40" t="s">
        <v>30</v>
      </c>
      <c r="D1291" s="2" t="s">
        <v>30</v>
      </c>
      <c r="E1291" s="132" t="s">
        <v>1010</v>
      </c>
      <c r="F1291" s="4"/>
      <c r="G1291" s="35">
        <f aca="true" t="shared" si="71" ref="G1291:I1292">G1292</f>
        <v>187</v>
      </c>
      <c r="H1291" s="35">
        <f t="shared" si="71"/>
        <v>187</v>
      </c>
      <c r="I1291" s="35">
        <f t="shared" si="71"/>
        <v>187</v>
      </c>
    </row>
    <row r="1292" spans="2:9" s="21" customFormat="1" ht="47.25">
      <c r="B1292" s="121" t="s">
        <v>1447</v>
      </c>
      <c r="C1292" s="40" t="s">
        <v>30</v>
      </c>
      <c r="D1292" s="2" t="s">
        <v>30</v>
      </c>
      <c r="E1292" s="132" t="s">
        <v>1011</v>
      </c>
      <c r="F1292" s="4"/>
      <c r="G1292" s="35">
        <f t="shared" si="71"/>
        <v>187</v>
      </c>
      <c r="H1292" s="35">
        <f t="shared" si="71"/>
        <v>187</v>
      </c>
      <c r="I1292" s="35">
        <f t="shared" si="71"/>
        <v>187</v>
      </c>
    </row>
    <row r="1293" spans="2:9" s="21" customFormat="1" ht="63">
      <c r="B1293" s="121" t="s">
        <v>1012</v>
      </c>
      <c r="C1293" s="40" t="s">
        <v>30</v>
      </c>
      <c r="D1293" s="2" t="s">
        <v>30</v>
      </c>
      <c r="E1293" s="132" t="s">
        <v>1013</v>
      </c>
      <c r="F1293" s="4">
        <v>200</v>
      </c>
      <c r="G1293" s="35">
        <v>187</v>
      </c>
      <c r="H1293" s="35">
        <v>187</v>
      </c>
      <c r="I1293" s="35">
        <v>187</v>
      </c>
    </row>
    <row r="1294" spans="2:9" s="21" customFormat="1" ht="15.75">
      <c r="B1294" s="146" t="s">
        <v>1924</v>
      </c>
      <c r="C1294" s="40" t="s">
        <v>30</v>
      </c>
      <c r="D1294" s="2" t="s">
        <v>30</v>
      </c>
      <c r="E1294" s="132" t="s">
        <v>1923</v>
      </c>
      <c r="F1294" s="4"/>
      <c r="G1294" s="35">
        <f>G1295+G1297</f>
        <v>2686</v>
      </c>
      <c r="H1294" s="35">
        <f>H1295+H1297</f>
        <v>0</v>
      </c>
      <c r="I1294" s="35">
        <f>I1295+I1297</f>
        <v>0</v>
      </c>
    </row>
    <row r="1295" spans="2:9" s="21" customFormat="1" ht="15.75">
      <c r="B1295" s="146" t="s">
        <v>1926</v>
      </c>
      <c r="C1295" s="40" t="s">
        <v>30</v>
      </c>
      <c r="D1295" s="2" t="s">
        <v>30</v>
      </c>
      <c r="E1295" s="132" t="s">
        <v>1925</v>
      </c>
      <c r="F1295" s="4"/>
      <c r="G1295" s="35">
        <f>G1296</f>
        <v>2686</v>
      </c>
      <c r="H1295" s="35">
        <f>H1296</f>
        <v>0</v>
      </c>
      <c r="I1295" s="35">
        <f>I1296</f>
        <v>0</v>
      </c>
    </row>
    <row r="1296" spans="2:9" s="21" customFormat="1" ht="36" customHeight="1">
      <c r="B1296" s="146" t="s">
        <v>1943</v>
      </c>
      <c r="C1296" s="40" t="s">
        <v>30</v>
      </c>
      <c r="D1296" s="2" t="s">
        <v>30</v>
      </c>
      <c r="E1296" s="132" t="s">
        <v>1927</v>
      </c>
      <c r="F1296" s="4" t="s">
        <v>10</v>
      </c>
      <c r="G1296" s="35">
        <v>2686</v>
      </c>
      <c r="H1296" s="35"/>
      <c r="I1296" s="35"/>
    </row>
    <row r="1297" spans="2:9" s="21" customFormat="1" ht="52.5" customHeight="1" hidden="1">
      <c r="B1297" s="322" t="s">
        <v>339</v>
      </c>
      <c r="C1297" s="40" t="s">
        <v>30</v>
      </c>
      <c r="D1297" s="2" t="s">
        <v>30</v>
      </c>
      <c r="E1297" s="132" t="s">
        <v>1945</v>
      </c>
      <c r="F1297" s="4"/>
      <c r="G1297" s="35">
        <f>G1298</f>
        <v>0</v>
      </c>
      <c r="H1297" s="35">
        <f>H1298</f>
        <v>0</v>
      </c>
      <c r="I1297" s="35">
        <f>I1298</f>
        <v>0</v>
      </c>
    </row>
    <row r="1298" spans="2:9" s="21" customFormat="1" ht="63.75" customHeight="1" hidden="1">
      <c r="B1298" s="322" t="s">
        <v>1947</v>
      </c>
      <c r="C1298" s="40" t="s">
        <v>30</v>
      </c>
      <c r="D1298" s="2" t="s">
        <v>30</v>
      </c>
      <c r="E1298" s="132" t="s">
        <v>1946</v>
      </c>
      <c r="F1298" s="4" t="s">
        <v>1594</v>
      </c>
      <c r="G1298" s="35"/>
      <c r="H1298" s="35"/>
      <c r="I1298" s="35"/>
    </row>
    <row r="1299" spans="2:9" s="21" customFormat="1" ht="36" customHeight="1" hidden="1">
      <c r="B1299" s="146"/>
      <c r="C1299" s="40" t="s">
        <v>30</v>
      </c>
      <c r="D1299" s="2" t="s">
        <v>30</v>
      </c>
      <c r="E1299" s="132"/>
      <c r="F1299" s="4"/>
      <c r="G1299" s="35"/>
      <c r="H1299" s="35"/>
      <c r="I1299" s="35"/>
    </row>
    <row r="1300" spans="2:9" s="21" customFormat="1" ht="47.25">
      <c r="B1300" s="121" t="s">
        <v>922</v>
      </c>
      <c r="C1300" s="40" t="s">
        <v>30</v>
      </c>
      <c r="D1300" s="2" t="s">
        <v>30</v>
      </c>
      <c r="E1300" s="132" t="s">
        <v>609</v>
      </c>
      <c r="F1300" s="4"/>
      <c r="G1300" s="35">
        <f>G1301+G1308</f>
        <v>21503</v>
      </c>
      <c r="H1300" s="35">
        <f>H1301+H1308</f>
        <v>24493</v>
      </c>
      <c r="I1300" s="35">
        <f>I1301+I1308</f>
        <v>24131</v>
      </c>
    </row>
    <row r="1301" spans="2:9" s="21" customFormat="1" ht="47.25">
      <c r="B1301" s="121" t="s">
        <v>1014</v>
      </c>
      <c r="C1301" s="40" t="s">
        <v>30</v>
      </c>
      <c r="D1301" s="2" t="s">
        <v>30</v>
      </c>
      <c r="E1301" s="132" t="s">
        <v>1015</v>
      </c>
      <c r="F1301" s="4"/>
      <c r="G1301" s="35">
        <f>G1302+G1303+G1304+G1305+G1306+G1307</f>
        <v>21503</v>
      </c>
      <c r="H1301" s="35">
        <f>H1302+H1303+H1304+H1305+H1306+H1307</f>
        <v>24493</v>
      </c>
      <c r="I1301" s="35">
        <f>I1302+I1303+I1304+I1305+I1306+I1307</f>
        <v>24131</v>
      </c>
    </row>
    <row r="1302" spans="2:9" s="21" customFormat="1" ht="63" hidden="1">
      <c r="B1302" s="121" t="s">
        <v>1016</v>
      </c>
      <c r="C1302" s="40" t="s">
        <v>30</v>
      </c>
      <c r="D1302" s="2" t="s">
        <v>30</v>
      </c>
      <c r="E1302" s="132" t="s">
        <v>1017</v>
      </c>
      <c r="F1302" s="4">
        <v>600</v>
      </c>
      <c r="G1302" s="35"/>
      <c r="H1302" s="35"/>
      <c r="I1302" s="35"/>
    </row>
    <row r="1303" spans="2:9" s="21" customFormat="1" ht="78.75" hidden="1">
      <c r="B1303" s="121" t="s">
        <v>1050</v>
      </c>
      <c r="C1303" s="40" t="s">
        <v>30</v>
      </c>
      <c r="D1303" s="2" t="s">
        <v>30</v>
      </c>
      <c r="E1303" s="132" t="s">
        <v>938</v>
      </c>
      <c r="F1303" s="4">
        <v>600</v>
      </c>
      <c r="G1303" s="35"/>
      <c r="H1303" s="35"/>
      <c r="I1303" s="35"/>
    </row>
    <row r="1304" spans="2:9" s="21" customFormat="1" ht="63" hidden="1">
      <c r="B1304" s="121" t="s">
        <v>1016</v>
      </c>
      <c r="C1304" s="40" t="s">
        <v>30</v>
      </c>
      <c r="D1304" s="2" t="s">
        <v>30</v>
      </c>
      <c r="E1304" s="132" t="s">
        <v>1018</v>
      </c>
      <c r="F1304" s="4">
        <v>600</v>
      </c>
      <c r="G1304" s="35"/>
      <c r="H1304" s="35"/>
      <c r="I1304" s="35"/>
    </row>
    <row r="1305" spans="2:9" s="21" customFormat="1" ht="47.25" hidden="1">
      <c r="B1305" s="254" t="s">
        <v>939</v>
      </c>
      <c r="C1305" s="40" t="s">
        <v>30</v>
      </c>
      <c r="D1305" s="2" t="s">
        <v>30</v>
      </c>
      <c r="E1305" s="132" t="s">
        <v>940</v>
      </c>
      <c r="F1305" s="4" t="s">
        <v>18</v>
      </c>
      <c r="G1305" s="35"/>
      <c r="H1305" s="35"/>
      <c r="I1305" s="35"/>
    </row>
    <row r="1306" spans="2:9" s="21" customFormat="1" ht="94.5">
      <c r="B1306" s="254" t="s">
        <v>2067</v>
      </c>
      <c r="C1306" s="40" t="s">
        <v>30</v>
      </c>
      <c r="D1306" s="2" t="s">
        <v>30</v>
      </c>
      <c r="E1306" s="132" t="s">
        <v>2068</v>
      </c>
      <c r="F1306" s="4">
        <v>600</v>
      </c>
      <c r="G1306" s="35">
        <v>16110</v>
      </c>
      <c r="H1306" s="35">
        <v>19100</v>
      </c>
      <c r="I1306" s="35">
        <v>18738</v>
      </c>
    </row>
    <row r="1307" spans="2:9" s="21" customFormat="1" ht="94.5">
      <c r="B1307" s="254" t="s">
        <v>2056</v>
      </c>
      <c r="C1307" s="40" t="s">
        <v>30</v>
      </c>
      <c r="D1307" s="2" t="s">
        <v>30</v>
      </c>
      <c r="E1307" s="132" t="s">
        <v>2057</v>
      </c>
      <c r="F1307" s="4">
        <v>600</v>
      </c>
      <c r="G1307" s="35">
        <v>5393</v>
      </c>
      <c r="H1307" s="35">
        <v>5393</v>
      </c>
      <c r="I1307" s="35">
        <v>5393</v>
      </c>
    </row>
    <row r="1308" spans="2:9" s="21" customFormat="1" ht="15.75" hidden="1">
      <c r="B1308" s="318" t="s">
        <v>1901</v>
      </c>
      <c r="C1308" s="40" t="s">
        <v>30</v>
      </c>
      <c r="D1308" s="2" t="s">
        <v>30</v>
      </c>
      <c r="E1308" s="132" t="s">
        <v>1402</v>
      </c>
      <c r="F1308" s="4"/>
      <c r="G1308" s="35">
        <f>G1309+G1310</f>
        <v>0</v>
      </c>
      <c r="H1308" s="35">
        <f>H1309+H1310</f>
        <v>0</v>
      </c>
      <c r="I1308" s="35">
        <f>I1309+I1310</f>
        <v>0</v>
      </c>
    </row>
    <row r="1309" spans="2:9" s="21" customFormat="1" ht="31.5" hidden="1">
      <c r="B1309" s="318" t="s">
        <v>1783</v>
      </c>
      <c r="C1309" s="40" t="s">
        <v>30</v>
      </c>
      <c r="D1309" s="2" t="s">
        <v>30</v>
      </c>
      <c r="E1309" s="132" t="s">
        <v>1903</v>
      </c>
      <c r="F1309" s="4" t="s">
        <v>10</v>
      </c>
      <c r="G1309" s="35"/>
      <c r="H1309" s="35"/>
      <c r="I1309" s="35"/>
    </row>
    <row r="1310" spans="2:9" s="21" customFormat="1" ht="31.5" hidden="1">
      <c r="B1310" s="318" t="s">
        <v>1902</v>
      </c>
      <c r="C1310" s="40" t="s">
        <v>30</v>
      </c>
      <c r="D1310" s="2" t="s">
        <v>30</v>
      </c>
      <c r="E1310" s="132" t="s">
        <v>1403</v>
      </c>
      <c r="F1310" s="4" t="s">
        <v>10</v>
      </c>
      <c r="G1310" s="35"/>
      <c r="H1310" s="35"/>
      <c r="I1310" s="35"/>
    </row>
    <row r="1311" spans="2:9" s="21" customFormat="1" ht="15.75">
      <c r="B1311" s="121" t="s">
        <v>941</v>
      </c>
      <c r="C1311" s="40" t="s">
        <v>30</v>
      </c>
      <c r="D1311" s="2" t="s">
        <v>30</v>
      </c>
      <c r="E1311" s="132" t="s">
        <v>615</v>
      </c>
      <c r="F1311" s="4"/>
      <c r="G1311" s="35">
        <f aca="true" t="shared" si="72" ref="G1311:I1312">G1312</f>
        <v>20054</v>
      </c>
      <c r="H1311" s="35">
        <f t="shared" si="72"/>
        <v>20054</v>
      </c>
      <c r="I1311" s="35">
        <f t="shared" si="72"/>
        <v>20054</v>
      </c>
    </row>
    <row r="1312" spans="2:9" s="21" customFormat="1" ht="31.5">
      <c r="B1312" s="121" t="s">
        <v>162</v>
      </c>
      <c r="C1312" s="40" t="s">
        <v>30</v>
      </c>
      <c r="D1312" s="2" t="s">
        <v>30</v>
      </c>
      <c r="E1312" s="132" t="s">
        <v>954</v>
      </c>
      <c r="F1312" s="4"/>
      <c r="G1312" s="35">
        <f t="shared" si="72"/>
        <v>20054</v>
      </c>
      <c r="H1312" s="35">
        <f t="shared" si="72"/>
        <v>20054</v>
      </c>
      <c r="I1312" s="35">
        <f t="shared" si="72"/>
        <v>20054</v>
      </c>
    </row>
    <row r="1313" spans="2:9" s="21" customFormat="1" ht="47.25">
      <c r="B1313" s="121" t="s">
        <v>970</v>
      </c>
      <c r="C1313" s="40" t="s">
        <v>30</v>
      </c>
      <c r="D1313" s="2" t="s">
        <v>30</v>
      </c>
      <c r="E1313" s="132" t="s">
        <v>955</v>
      </c>
      <c r="F1313" s="4">
        <v>200</v>
      </c>
      <c r="G1313" s="35">
        <v>20054</v>
      </c>
      <c r="H1313" s="35">
        <v>20054</v>
      </c>
      <c r="I1313" s="35">
        <v>20054</v>
      </c>
    </row>
    <row r="1314" spans="2:9" s="21" customFormat="1" ht="24.75" customHeight="1" hidden="1">
      <c r="B1314" s="318"/>
      <c r="C1314" s="40"/>
      <c r="D1314" s="2"/>
      <c r="E1314" s="132"/>
      <c r="F1314" s="4"/>
      <c r="G1314" s="35"/>
      <c r="H1314" s="35"/>
      <c r="I1314" s="35"/>
    </row>
    <row r="1315" spans="2:9" s="21" customFormat="1" ht="36.75" customHeight="1" hidden="1">
      <c r="B1315" s="318"/>
      <c r="C1315" s="40"/>
      <c r="D1315" s="2"/>
      <c r="E1315" s="132"/>
      <c r="F1315" s="4"/>
      <c r="G1315" s="35"/>
      <c r="H1315" s="35"/>
      <c r="I1315" s="35"/>
    </row>
    <row r="1316" spans="2:9" s="21" customFormat="1" ht="39.75" customHeight="1" hidden="1">
      <c r="B1316" s="318"/>
      <c r="C1316" s="40"/>
      <c r="D1316" s="2"/>
      <c r="E1316" s="132"/>
      <c r="F1316" s="4"/>
      <c r="G1316" s="35"/>
      <c r="H1316" s="35"/>
      <c r="I1316" s="35"/>
    </row>
    <row r="1317" spans="2:9" s="21" customFormat="1" ht="15.75">
      <c r="B1317" s="121" t="s">
        <v>959</v>
      </c>
      <c r="C1317" s="40" t="s">
        <v>30</v>
      </c>
      <c r="D1317" s="2" t="s">
        <v>30</v>
      </c>
      <c r="E1317" s="132" t="s">
        <v>994</v>
      </c>
      <c r="F1317" s="4"/>
      <c r="G1317" s="35">
        <f>G1318+G1320+G1322</f>
        <v>30825</v>
      </c>
      <c r="H1317" s="35">
        <f>H1318+H1320+H1322</f>
        <v>31825</v>
      </c>
      <c r="I1317" s="35">
        <f>I1318+I1320+I1322</f>
        <v>32825</v>
      </c>
    </row>
    <row r="1318" spans="2:9" s="21" customFormat="1" ht="31.5">
      <c r="B1318" s="121" t="s">
        <v>1019</v>
      </c>
      <c r="C1318" s="40" t="s">
        <v>30</v>
      </c>
      <c r="D1318" s="2" t="s">
        <v>30</v>
      </c>
      <c r="E1318" s="132" t="s">
        <v>1020</v>
      </c>
      <c r="F1318" s="4"/>
      <c r="G1318" s="35">
        <f>G1319</f>
        <v>2650</v>
      </c>
      <c r="H1318" s="35">
        <f>H1319</f>
        <v>2650</v>
      </c>
      <c r="I1318" s="35">
        <f>I1319</f>
        <v>2650</v>
      </c>
    </row>
    <row r="1319" spans="2:9" s="21" customFormat="1" ht="47.25">
      <c r="B1319" s="121" t="s">
        <v>1021</v>
      </c>
      <c r="C1319" s="40" t="s">
        <v>30</v>
      </c>
      <c r="D1319" s="2" t="s">
        <v>30</v>
      </c>
      <c r="E1319" s="132" t="s">
        <v>1022</v>
      </c>
      <c r="F1319" s="4">
        <v>200</v>
      </c>
      <c r="G1319" s="35">
        <v>2650</v>
      </c>
      <c r="H1319" s="35">
        <v>2650</v>
      </c>
      <c r="I1319" s="35">
        <v>2650</v>
      </c>
    </row>
    <row r="1320" spans="2:9" s="21" customFormat="1" ht="31.5">
      <c r="B1320" s="121" t="s">
        <v>1023</v>
      </c>
      <c r="C1320" s="40" t="s">
        <v>30</v>
      </c>
      <c r="D1320" s="2" t="s">
        <v>30</v>
      </c>
      <c r="E1320" s="132" t="s">
        <v>1024</v>
      </c>
      <c r="F1320" s="4"/>
      <c r="G1320" s="35">
        <f>G1321</f>
        <v>175</v>
      </c>
      <c r="H1320" s="35">
        <f>H1321</f>
        <v>175</v>
      </c>
      <c r="I1320" s="35">
        <f>I1321</f>
        <v>175</v>
      </c>
    </row>
    <row r="1321" spans="2:9" s="21" customFormat="1" ht="31.5">
      <c r="B1321" s="121" t="s">
        <v>1025</v>
      </c>
      <c r="C1321" s="40" t="s">
        <v>30</v>
      </c>
      <c r="D1321" s="2" t="s">
        <v>30</v>
      </c>
      <c r="E1321" s="132" t="s">
        <v>1026</v>
      </c>
      <c r="F1321" s="4">
        <v>800</v>
      </c>
      <c r="G1321" s="35">
        <v>175</v>
      </c>
      <c r="H1321" s="35">
        <v>175</v>
      </c>
      <c r="I1321" s="35">
        <v>175</v>
      </c>
    </row>
    <row r="1322" spans="2:9" s="21" customFormat="1" ht="31.5">
      <c r="B1322" s="121" t="s">
        <v>1027</v>
      </c>
      <c r="C1322" s="40" t="s">
        <v>30</v>
      </c>
      <c r="D1322" s="2" t="s">
        <v>30</v>
      </c>
      <c r="E1322" s="132" t="s">
        <v>1028</v>
      </c>
      <c r="F1322" s="4"/>
      <c r="G1322" s="35">
        <f>G1323+G1324</f>
        <v>28000</v>
      </c>
      <c r="H1322" s="35">
        <f>H1323+H1324</f>
        <v>29000</v>
      </c>
      <c r="I1322" s="35">
        <f>I1323+I1324</f>
        <v>30000</v>
      </c>
    </row>
    <row r="1323" spans="2:9" s="21" customFormat="1" ht="47.25">
      <c r="B1323" s="121" t="s">
        <v>1051</v>
      </c>
      <c r="C1323" s="40" t="s">
        <v>30</v>
      </c>
      <c r="D1323" s="2" t="s">
        <v>30</v>
      </c>
      <c r="E1323" s="132" t="s">
        <v>1029</v>
      </c>
      <c r="F1323" s="4">
        <v>300</v>
      </c>
      <c r="G1323" s="35">
        <v>28000</v>
      </c>
      <c r="H1323" s="35">
        <v>29000</v>
      </c>
      <c r="I1323" s="35">
        <v>30000</v>
      </c>
    </row>
    <row r="1324" spans="2:9" s="21" customFormat="1" ht="47.25" hidden="1">
      <c r="B1324" s="121" t="s">
        <v>1673</v>
      </c>
      <c r="C1324" s="40" t="s">
        <v>30</v>
      </c>
      <c r="D1324" s="2" t="s">
        <v>30</v>
      </c>
      <c r="E1324" s="132" t="s">
        <v>1030</v>
      </c>
      <c r="F1324" s="4" t="s">
        <v>75</v>
      </c>
      <c r="G1324" s="35"/>
      <c r="H1324" s="35"/>
      <c r="I1324" s="35"/>
    </row>
    <row r="1325" spans="2:9" s="21" customFormat="1" ht="31.5">
      <c r="B1325" s="121" t="s">
        <v>971</v>
      </c>
      <c r="C1325" s="40" t="s">
        <v>30</v>
      </c>
      <c r="D1325" s="2" t="s">
        <v>30</v>
      </c>
      <c r="E1325" s="132" t="s">
        <v>2069</v>
      </c>
      <c r="F1325" s="4"/>
      <c r="G1325" s="35">
        <f>G1326</f>
        <v>3719</v>
      </c>
      <c r="H1325" s="35">
        <f>H1326</f>
        <v>0</v>
      </c>
      <c r="I1325" s="35">
        <f>I1326</f>
        <v>0</v>
      </c>
    </row>
    <row r="1326" spans="2:9" s="21" customFormat="1" ht="31.5">
      <c r="B1326" s="121" t="s">
        <v>2059</v>
      </c>
      <c r="C1326" s="40" t="s">
        <v>30</v>
      </c>
      <c r="D1326" s="2" t="s">
        <v>30</v>
      </c>
      <c r="E1326" s="132" t="s">
        <v>981</v>
      </c>
      <c r="F1326" s="4"/>
      <c r="G1326" s="35">
        <f>G1327+G1328</f>
        <v>3719</v>
      </c>
      <c r="H1326" s="35">
        <f>H1327+H1328</f>
        <v>0</v>
      </c>
      <c r="I1326" s="35">
        <f>I1327+I1328</f>
        <v>0</v>
      </c>
    </row>
    <row r="1327" spans="2:9" s="21" customFormat="1" ht="126">
      <c r="B1327" s="121" t="s">
        <v>2070</v>
      </c>
      <c r="C1327" s="40" t="s">
        <v>30</v>
      </c>
      <c r="D1327" s="2" t="s">
        <v>30</v>
      </c>
      <c r="E1327" s="132" t="s">
        <v>2071</v>
      </c>
      <c r="F1327" s="4">
        <v>200</v>
      </c>
      <c r="G1327" s="35">
        <v>2861</v>
      </c>
      <c r="H1327" s="35">
        <v>0</v>
      </c>
      <c r="I1327" s="35">
        <v>0</v>
      </c>
    </row>
    <row r="1328" spans="2:9" s="21" customFormat="1" ht="138.75" customHeight="1">
      <c r="B1328" s="121" t="s">
        <v>2072</v>
      </c>
      <c r="C1328" s="40" t="s">
        <v>30</v>
      </c>
      <c r="D1328" s="2" t="s">
        <v>30</v>
      </c>
      <c r="E1328" s="132" t="s">
        <v>2073</v>
      </c>
      <c r="F1328" s="4">
        <v>200</v>
      </c>
      <c r="G1328" s="35">
        <v>858</v>
      </c>
      <c r="H1328" s="35">
        <v>0</v>
      </c>
      <c r="I1328" s="35">
        <v>0</v>
      </c>
    </row>
    <row r="1329" spans="2:9" s="21" customFormat="1" ht="15.75">
      <c r="B1329" s="121" t="s">
        <v>965</v>
      </c>
      <c r="C1329" s="40" t="s">
        <v>30</v>
      </c>
      <c r="D1329" s="2" t="s">
        <v>30</v>
      </c>
      <c r="E1329" s="132" t="s">
        <v>966</v>
      </c>
      <c r="F1329" s="4"/>
      <c r="G1329" s="35">
        <f>G1330+G1336+G1342</f>
        <v>487939</v>
      </c>
      <c r="H1329" s="35">
        <f>H1330+H1336+H1342</f>
        <v>535111</v>
      </c>
      <c r="I1329" s="35">
        <f>I1330+I1336+I1342</f>
        <v>551298</v>
      </c>
    </row>
    <row r="1330" spans="2:9" s="21" customFormat="1" ht="31.5">
      <c r="B1330" s="121" t="s">
        <v>162</v>
      </c>
      <c r="C1330" s="40" t="s">
        <v>30</v>
      </c>
      <c r="D1330" s="2" t="s">
        <v>30</v>
      </c>
      <c r="E1330" s="132" t="s">
        <v>967</v>
      </c>
      <c r="F1330" s="4"/>
      <c r="G1330" s="35">
        <f>G1331</f>
        <v>487939</v>
      </c>
      <c r="H1330" s="35">
        <f>H1331</f>
        <v>535111</v>
      </c>
      <c r="I1330" s="35">
        <f>I1331</f>
        <v>551298</v>
      </c>
    </row>
    <row r="1331" spans="2:9" s="21" customFormat="1" ht="31.5">
      <c r="B1331" s="121" t="s">
        <v>968</v>
      </c>
      <c r="C1331" s="40" t="s">
        <v>30</v>
      </c>
      <c r="D1331" s="2" t="s">
        <v>30</v>
      </c>
      <c r="E1331" s="132" t="s">
        <v>991</v>
      </c>
      <c r="F1331" s="4"/>
      <c r="G1331" s="35">
        <f>G1332+G1333+G1334+G1335</f>
        <v>487939</v>
      </c>
      <c r="H1331" s="35">
        <f>H1332+H1333+H1334+H1335</f>
        <v>535111</v>
      </c>
      <c r="I1331" s="35">
        <f>I1332+I1333+I1334+I1335</f>
        <v>551298</v>
      </c>
    </row>
    <row r="1332" spans="2:9" s="21" customFormat="1" ht="78.75">
      <c r="B1332" s="121" t="s">
        <v>163</v>
      </c>
      <c r="C1332" s="40" t="s">
        <v>30</v>
      </c>
      <c r="D1332" s="2" t="s">
        <v>30</v>
      </c>
      <c r="E1332" s="132" t="s">
        <v>991</v>
      </c>
      <c r="F1332" s="4">
        <v>100</v>
      </c>
      <c r="G1332" s="35">
        <v>229388</v>
      </c>
      <c r="H1332" s="35">
        <v>249144</v>
      </c>
      <c r="I1332" s="35">
        <v>255603</v>
      </c>
    </row>
    <row r="1333" spans="2:9" s="21" customFormat="1" ht="47.25">
      <c r="B1333" s="121" t="s">
        <v>970</v>
      </c>
      <c r="C1333" s="40" t="s">
        <v>30</v>
      </c>
      <c r="D1333" s="2" t="s">
        <v>30</v>
      </c>
      <c r="E1333" s="132" t="s">
        <v>991</v>
      </c>
      <c r="F1333" s="4">
        <v>200</v>
      </c>
      <c r="G1333" s="35">
        <v>37408</v>
      </c>
      <c r="H1333" s="35">
        <v>38266</v>
      </c>
      <c r="I1333" s="35">
        <v>38266</v>
      </c>
    </row>
    <row r="1334" spans="2:9" s="21" customFormat="1" ht="47.25">
      <c r="B1334" s="121" t="s">
        <v>456</v>
      </c>
      <c r="C1334" s="40" t="s">
        <v>30</v>
      </c>
      <c r="D1334" s="2" t="s">
        <v>30</v>
      </c>
      <c r="E1334" s="132" t="s">
        <v>991</v>
      </c>
      <c r="F1334" s="4">
        <v>600</v>
      </c>
      <c r="G1334" s="35">
        <v>219434</v>
      </c>
      <c r="H1334" s="35">
        <v>245992</v>
      </c>
      <c r="I1334" s="35">
        <v>255720</v>
      </c>
    </row>
    <row r="1335" spans="2:9" s="21" customFormat="1" ht="31.5">
      <c r="B1335" s="121" t="s">
        <v>164</v>
      </c>
      <c r="C1335" s="40" t="s">
        <v>30</v>
      </c>
      <c r="D1335" s="2" t="s">
        <v>30</v>
      </c>
      <c r="E1335" s="132" t="s">
        <v>991</v>
      </c>
      <c r="F1335" s="4">
        <v>800</v>
      </c>
      <c r="G1335" s="35">
        <v>1709</v>
      </c>
      <c r="H1335" s="35">
        <v>1709</v>
      </c>
      <c r="I1335" s="35">
        <v>1709</v>
      </c>
    </row>
    <row r="1336" spans="2:9" s="21" customFormat="1" ht="31.5" hidden="1">
      <c r="B1336" s="121" t="s">
        <v>1600</v>
      </c>
      <c r="C1336" s="40" t="s">
        <v>30</v>
      </c>
      <c r="D1336" s="2" t="s">
        <v>30</v>
      </c>
      <c r="E1336" s="132" t="s">
        <v>1031</v>
      </c>
      <c r="F1336" s="4"/>
      <c r="G1336" s="35">
        <f>G1337</f>
        <v>0</v>
      </c>
      <c r="H1336" s="35">
        <f>H1337</f>
        <v>0</v>
      </c>
      <c r="I1336" s="35">
        <f>I1337</f>
        <v>0</v>
      </c>
    </row>
    <row r="1337" spans="2:9" s="21" customFormat="1" ht="31.5" hidden="1">
      <c r="B1337" s="121" t="s">
        <v>1032</v>
      </c>
      <c r="C1337" s="40" t="s">
        <v>30</v>
      </c>
      <c r="D1337" s="2" t="s">
        <v>30</v>
      </c>
      <c r="E1337" s="132" t="s">
        <v>1033</v>
      </c>
      <c r="F1337" s="4">
        <v>500</v>
      </c>
      <c r="G1337" s="35"/>
      <c r="H1337" s="35"/>
      <c r="I1337" s="35"/>
    </row>
    <row r="1338" spans="2:9" s="21" customFormat="1" ht="31.5" hidden="1">
      <c r="B1338" s="121" t="s">
        <v>1034</v>
      </c>
      <c r="C1338" s="40" t="s">
        <v>30</v>
      </c>
      <c r="D1338" s="2" t="s">
        <v>30</v>
      </c>
      <c r="E1338" s="132" t="s">
        <v>1035</v>
      </c>
      <c r="F1338" s="4"/>
      <c r="G1338" s="35">
        <v>0</v>
      </c>
      <c r="H1338" s="35">
        <v>0</v>
      </c>
      <c r="I1338" s="35">
        <v>0</v>
      </c>
    </row>
    <row r="1339" spans="2:9" s="21" customFormat="1" ht="31.5" hidden="1">
      <c r="B1339" s="121" t="s">
        <v>1036</v>
      </c>
      <c r="C1339" s="40" t="s">
        <v>30</v>
      </c>
      <c r="D1339" s="2" t="s">
        <v>30</v>
      </c>
      <c r="E1339" s="132" t="s">
        <v>1037</v>
      </c>
      <c r="F1339" s="4"/>
      <c r="G1339" s="35"/>
      <c r="H1339" s="35"/>
      <c r="I1339" s="35"/>
    </row>
    <row r="1340" spans="2:9" s="21" customFormat="1" ht="15.75" hidden="1">
      <c r="B1340" s="121" t="s">
        <v>1448</v>
      </c>
      <c r="C1340" s="40" t="s">
        <v>30</v>
      </c>
      <c r="D1340" s="2" t="s">
        <v>30</v>
      </c>
      <c r="E1340" s="132" t="s">
        <v>1038</v>
      </c>
      <c r="F1340" s="4"/>
      <c r="G1340" s="35">
        <v>0</v>
      </c>
      <c r="H1340" s="35">
        <v>0</v>
      </c>
      <c r="I1340" s="35">
        <v>0</v>
      </c>
    </row>
    <row r="1341" spans="2:9" s="21" customFormat="1" ht="15.75" hidden="1">
      <c r="B1341" s="121" t="s">
        <v>1449</v>
      </c>
      <c r="C1341" s="40" t="s">
        <v>30</v>
      </c>
      <c r="D1341" s="2" t="s">
        <v>30</v>
      </c>
      <c r="E1341" s="132" t="s">
        <v>1039</v>
      </c>
      <c r="F1341" s="4" t="s">
        <v>927</v>
      </c>
      <c r="G1341" s="35"/>
      <c r="H1341" s="35"/>
      <c r="I1341" s="35"/>
    </row>
    <row r="1342" spans="2:9" s="21" customFormat="1" ht="47.25" hidden="1">
      <c r="B1342" s="121" t="s">
        <v>1826</v>
      </c>
      <c r="C1342" s="2" t="s">
        <v>30</v>
      </c>
      <c r="D1342" s="100">
        <v>9</v>
      </c>
      <c r="E1342" s="114" t="s">
        <v>1827</v>
      </c>
      <c r="F1342" s="4"/>
      <c r="G1342" s="35">
        <f>G1343</f>
        <v>0</v>
      </c>
      <c r="H1342" s="35">
        <f>H1343</f>
        <v>0</v>
      </c>
      <c r="I1342" s="35">
        <f>I1343</f>
        <v>0</v>
      </c>
    </row>
    <row r="1343" spans="2:9" s="21" customFormat="1" ht="126" hidden="1">
      <c r="B1343" s="125" t="s">
        <v>1900</v>
      </c>
      <c r="C1343" s="2" t="s">
        <v>30</v>
      </c>
      <c r="D1343" s="100">
        <v>9</v>
      </c>
      <c r="E1343" s="114" t="s">
        <v>1828</v>
      </c>
      <c r="F1343" s="4" t="s">
        <v>18</v>
      </c>
      <c r="G1343" s="35"/>
      <c r="H1343" s="35"/>
      <c r="I1343" s="35"/>
    </row>
    <row r="1344" spans="2:9" s="21" customFormat="1" ht="18" customHeight="1">
      <c r="B1344" s="121" t="s">
        <v>156</v>
      </c>
      <c r="C1344" s="40" t="s">
        <v>30</v>
      </c>
      <c r="D1344" s="2" t="s">
        <v>30</v>
      </c>
      <c r="E1344" s="132" t="s">
        <v>1040</v>
      </c>
      <c r="F1344" s="4"/>
      <c r="G1344" s="35">
        <f>G1345+G1348+G1352</f>
        <v>17654</v>
      </c>
      <c r="H1344" s="35">
        <f>H1345+H1348+H1352</f>
        <v>17654</v>
      </c>
      <c r="I1344" s="35">
        <f>I1345+I1348+I1352</f>
        <v>17654</v>
      </c>
    </row>
    <row r="1345" spans="2:9" s="21" customFormat="1" ht="19.5" customHeight="1">
      <c r="B1345" s="121" t="s">
        <v>1041</v>
      </c>
      <c r="C1345" s="40" t="s">
        <v>30</v>
      </c>
      <c r="D1345" s="2" t="s">
        <v>30</v>
      </c>
      <c r="E1345" s="132" t="s">
        <v>1042</v>
      </c>
      <c r="F1345" s="4"/>
      <c r="G1345" s="35">
        <f>G1346+G1347</f>
        <v>200</v>
      </c>
      <c r="H1345" s="35">
        <f>H1346+H1347</f>
        <v>200</v>
      </c>
      <c r="I1345" s="35">
        <f>I1346+I1347</f>
        <v>200</v>
      </c>
    </row>
    <row r="1346" spans="2:9" s="21" customFormat="1" ht="20.25" customHeight="1">
      <c r="B1346" s="121" t="s">
        <v>1043</v>
      </c>
      <c r="C1346" s="40" t="s">
        <v>30</v>
      </c>
      <c r="D1346" s="2" t="s">
        <v>30</v>
      </c>
      <c r="E1346" s="132" t="s">
        <v>1044</v>
      </c>
      <c r="F1346" s="4">
        <v>800</v>
      </c>
      <c r="G1346" s="35">
        <v>200</v>
      </c>
      <c r="H1346" s="35">
        <v>200</v>
      </c>
      <c r="I1346" s="35">
        <v>200</v>
      </c>
    </row>
    <row r="1347" spans="2:9" s="21" customFormat="1" ht="37.5" customHeight="1" hidden="1">
      <c r="B1347" s="121" t="s">
        <v>1868</v>
      </c>
      <c r="C1347" s="40">
        <v>9</v>
      </c>
      <c r="D1347" s="2">
        <v>9</v>
      </c>
      <c r="E1347" s="132" t="s">
        <v>1867</v>
      </c>
      <c r="F1347" s="4" t="s">
        <v>64</v>
      </c>
      <c r="G1347" s="35"/>
      <c r="H1347" s="35"/>
      <c r="I1347" s="35"/>
    </row>
    <row r="1348" spans="2:9" s="21" customFormat="1" ht="15.75">
      <c r="B1348" s="121" t="s">
        <v>1045</v>
      </c>
      <c r="C1348" s="40" t="s">
        <v>30</v>
      </c>
      <c r="D1348" s="2" t="s">
        <v>30</v>
      </c>
      <c r="E1348" s="132" t="s">
        <v>1046</v>
      </c>
      <c r="F1348" s="4" t="s">
        <v>927</v>
      </c>
      <c r="G1348" s="35">
        <f>G1349+G1350+G1351</f>
        <v>16279</v>
      </c>
      <c r="H1348" s="35">
        <f>H1349+H1350+H1351</f>
        <v>16279</v>
      </c>
      <c r="I1348" s="35">
        <f>I1349+I1350+I1351</f>
        <v>16279</v>
      </c>
    </row>
    <row r="1349" spans="2:9" s="21" customFormat="1" ht="63">
      <c r="B1349" s="121" t="s">
        <v>1047</v>
      </c>
      <c r="C1349" s="40" t="s">
        <v>30</v>
      </c>
      <c r="D1349" s="2" t="s">
        <v>30</v>
      </c>
      <c r="E1349" s="132" t="s">
        <v>1048</v>
      </c>
      <c r="F1349" s="4">
        <v>100</v>
      </c>
      <c r="G1349" s="35">
        <v>200</v>
      </c>
      <c r="H1349" s="35">
        <v>200</v>
      </c>
      <c r="I1349" s="35">
        <v>200</v>
      </c>
    </row>
    <row r="1350" spans="2:9" s="21" customFormat="1" ht="31.5">
      <c r="B1350" s="121" t="s">
        <v>759</v>
      </c>
      <c r="C1350" s="40" t="s">
        <v>30</v>
      </c>
      <c r="D1350" s="2" t="s">
        <v>30</v>
      </c>
      <c r="E1350" s="132" t="s">
        <v>1048</v>
      </c>
      <c r="F1350" s="4">
        <v>200</v>
      </c>
      <c r="G1350" s="35">
        <v>15979</v>
      </c>
      <c r="H1350" s="35">
        <v>15979</v>
      </c>
      <c r="I1350" s="35">
        <v>15979</v>
      </c>
    </row>
    <row r="1351" spans="2:9" s="21" customFormat="1" ht="15.75">
      <c r="B1351" s="121" t="s">
        <v>1049</v>
      </c>
      <c r="C1351" s="40" t="s">
        <v>30</v>
      </c>
      <c r="D1351" s="2" t="s">
        <v>30</v>
      </c>
      <c r="E1351" s="132" t="s">
        <v>1048</v>
      </c>
      <c r="F1351" s="4">
        <v>800</v>
      </c>
      <c r="G1351" s="35">
        <v>100</v>
      </c>
      <c r="H1351" s="35">
        <v>100</v>
      </c>
      <c r="I1351" s="35">
        <v>100</v>
      </c>
    </row>
    <row r="1352" spans="2:9" s="21" customFormat="1" ht="78.75">
      <c r="B1352" s="147" t="s">
        <v>1364</v>
      </c>
      <c r="C1352" s="40" t="s">
        <v>30</v>
      </c>
      <c r="D1352" s="2" t="s">
        <v>30</v>
      </c>
      <c r="E1352" s="132" t="s">
        <v>1359</v>
      </c>
      <c r="F1352" s="4"/>
      <c r="G1352" s="35">
        <f>G1353+G1354+G1355</f>
        <v>1175</v>
      </c>
      <c r="H1352" s="35">
        <f>H1353+H1354+H1355</f>
        <v>1175</v>
      </c>
      <c r="I1352" s="35">
        <f>I1353+I1354+I1355</f>
        <v>1175</v>
      </c>
    </row>
    <row r="1353" spans="2:9" s="21" customFormat="1" ht="126">
      <c r="B1353" s="147" t="s">
        <v>1361</v>
      </c>
      <c r="C1353" s="40" t="s">
        <v>30</v>
      </c>
      <c r="D1353" s="2" t="s">
        <v>30</v>
      </c>
      <c r="E1353" s="132" t="s">
        <v>1360</v>
      </c>
      <c r="F1353" s="4" t="s">
        <v>19</v>
      </c>
      <c r="G1353" s="35">
        <v>1021</v>
      </c>
      <c r="H1353" s="35">
        <v>1021</v>
      </c>
      <c r="I1353" s="35">
        <v>1021</v>
      </c>
    </row>
    <row r="1354" spans="2:9" s="21" customFormat="1" ht="94.5">
      <c r="B1354" s="147" t="s">
        <v>1362</v>
      </c>
      <c r="C1354" s="40" t="s">
        <v>30</v>
      </c>
      <c r="D1354" s="2" t="s">
        <v>30</v>
      </c>
      <c r="E1354" s="132" t="s">
        <v>1360</v>
      </c>
      <c r="F1354" s="4" t="s">
        <v>10</v>
      </c>
      <c r="G1354" s="35">
        <v>150</v>
      </c>
      <c r="H1354" s="35">
        <v>150</v>
      </c>
      <c r="I1354" s="35">
        <v>150</v>
      </c>
    </row>
    <row r="1355" spans="2:9" s="21" customFormat="1" ht="79.5" thickBot="1">
      <c r="B1355" s="147" t="s">
        <v>1363</v>
      </c>
      <c r="C1355" s="40" t="s">
        <v>30</v>
      </c>
      <c r="D1355" s="2" t="s">
        <v>30</v>
      </c>
      <c r="E1355" s="132" t="s">
        <v>1360</v>
      </c>
      <c r="F1355" s="4" t="s">
        <v>52</v>
      </c>
      <c r="G1355" s="35">
        <v>4</v>
      </c>
      <c r="H1355" s="35">
        <v>4</v>
      </c>
      <c r="I1355" s="35">
        <v>4</v>
      </c>
    </row>
    <row r="1356" spans="2:9" s="18" customFormat="1" ht="16.5" thickBot="1">
      <c r="B1356" s="172" t="s">
        <v>69</v>
      </c>
      <c r="C1356" s="8">
        <v>10</v>
      </c>
      <c r="D1356" s="27"/>
      <c r="E1356" s="27"/>
      <c r="F1356" s="28"/>
      <c r="G1356" s="33">
        <f>G1357+G1362+G1372+G1479+G1508</f>
        <v>15302725</v>
      </c>
      <c r="H1356" s="33">
        <f>H1357+H1362+H1372+H1479+H1508</f>
        <v>15633674</v>
      </c>
      <c r="I1356" s="33">
        <f>I1357+I1362+I1372+I1479+I1508</f>
        <v>15934465</v>
      </c>
    </row>
    <row r="1357" spans="2:9" s="18" customFormat="1" ht="16.5" thickBot="1">
      <c r="B1357" s="172" t="s">
        <v>70</v>
      </c>
      <c r="C1357" s="8">
        <v>10</v>
      </c>
      <c r="D1357" s="9" t="s">
        <v>61</v>
      </c>
      <c r="E1357" s="9"/>
      <c r="F1357" s="11"/>
      <c r="G1357" s="33">
        <f aca="true" t="shared" si="73" ref="G1357:I1360">G1358</f>
        <v>66925</v>
      </c>
      <c r="H1357" s="33">
        <f t="shared" si="73"/>
        <v>70605</v>
      </c>
      <c r="I1357" s="33">
        <f t="shared" si="73"/>
        <v>73431</v>
      </c>
    </row>
    <row r="1358" spans="2:9" s="21" customFormat="1" ht="32.25" customHeight="1">
      <c r="B1358" s="272" t="s">
        <v>722</v>
      </c>
      <c r="C1358" s="72" t="s">
        <v>103</v>
      </c>
      <c r="D1358" s="13" t="s">
        <v>28</v>
      </c>
      <c r="E1358" s="129" t="s">
        <v>29</v>
      </c>
      <c r="F1358" s="3"/>
      <c r="G1358" s="95">
        <f t="shared" si="73"/>
        <v>66925</v>
      </c>
      <c r="H1358" s="95">
        <f t="shared" si="73"/>
        <v>70605</v>
      </c>
      <c r="I1358" s="95">
        <f t="shared" si="73"/>
        <v>73431</v>
      </c>
    </row>
    <row r="1359" spans="2:9" s="21" customFormat="1" ht="31.5">
      <c r="B1359" s="272" t="s">
        <v>723</v>
      </c>
      <c r="C1359" s="72" t="s">
        <v>103</v>
      </c>
      <c r="D1359" s="13" t="s">
        <v>28</v>
      </c>
      <c r="E1359" s="129" t="s">
        <v>720</v>
      </c>
      <c r="F1359" s="3"/>
      <c r="G1359" s="95">
        <f t="shared" si="73"/>
        <v>66925</v>
      </c>
      <c r="H1359" s="95">
        <f t="shared" si="73"/>
        <v>70605</v>
      </c>
      <c r="I1359" s="95">
        <f t="shared" si="73"/>
        <v>73431</v>
      </c>
    </row>
    <row r="1360" spans="2:9" s="21" customFormat="1" ht="15.75">
      <c r="B1360" s="272" t="s">
        <v>724</v>
      </c>
      <c r="C1360" s="72" t="s">
        <v>103</v>
      </c>
      <c r="D1360" s="13" t="s">
        <v>28</v>
      </c>
      <c r="E1360" s="129" t="s">
        <v>566</v>
      </c>
      <c r="F1360" s="3"/>
      <c r="G1360" s="95">
        <f t="shared" si="73"/>
        <v>66925</v>
      </c>
      <c r="H1360" s="95">
        <f t="shared" si="73"/>
        <v>70605</v>
      </c>
      <c r="I1360" s="95">
        <f t="shared" si="73"/>
        <v>73431</v>
      </c>
    </row>
    <row r="1361" spans="2:9" ht="32.25" thickBot="1">
      <c r="B1361" s="174" t="s">
        <v>725</v>
      </c>
      <c r="C1361" s="72" t="s">
        <v>103</v>
      </c>
      <c r="D1361" s="13" t="s">
        <v>28</v>
      </c>
      <c r="E1361" s="129" t="s">
        <v>721</v>
      </c>
      <c r="F1361" s="3">
        <v>300</v>
      </c>
      <c r="G1361" s="35">
        <v>66925</v>
      </c>
      <c r="H1361" s="35">
        <v>70605</v>
      </c>
      <c r="I1361" s="35">
        <v>73431</v>
      </c>
    </row>
    <row r="1362" spans="2:9" ht="18.75" customHeight="1" thickBot="1">
      <c r="B1362" s="172" t="s">
        <v>71</v>
      </c>
      <c r="C1362" s="8">
        <v>10</v>
      </c>
      <c r="D1362" s="9" t="s">
        <v>26</v>
      </c>
      <c r="E1362" s="9"/>
      <c r="F1362" s="11"/>
      <c r="G1362" s="33">
        <f aca="true" t="shared" si="74" ref="G1362:I1364">G1363</f>
        <v>1721495</v>
      </c>
      <c r="H1362" s="33">
        <f t="shared" si="74"/>
        <v>1901465</v>
      </c>
      <c r="I1362" s="33">
        <f t="shared" si="74"/>
        <v>2006924</v>
      </c>
    </row>
    <row r="1363" spans="2:9" ht="31.5">
      <c r="B1363" s="174" t="s">
        <v>722</v>
      </c>
      <c r="C1363" s="72" t="s">
        <v>103</v>
      </c>
      <c r="D1363" s="13" t="s">
        <v>3</v>
      </c>
      <c r="E1363" s="129" t="s">
        <v>29</v>
      </c>
      <c r="F1363" s="3"/>
      <c r="G1363" s="95">
        <f t="shared" si="74"/>
        <v>1721495</v>
      </c>
      <c r="H1363" s="95">
        <f t="shared" si="74"/>
        <v>1901465</v>
      </c>
      <c r="I1363" s="95">
        <f t="shared" si="74"/>
        <v>2006924</v>
      </c>
    </row>
    <row r="1364" spans="2:9" ht="31.5">
      <c r="B1364" s="142" t="s">
        <v>726</v>
      </c>
      <c r="C1364" s="72" t="s">
        <v>103</v>
      </c>
      <c r="D1364" s="13" t="s">
        <v>3</v>
      </c>
      <c r="E1364" s="129" t="s">
        <v>571</v>
      </c>
      <c r="F1364" s="198"/>
      <c r="G1364" s="35">
        <f t="shared" si="74"/>
        <v>1721495</v>
      </c>
      <c r="H1364" s="35">
        <f t="shared" si="74"/>
        <v>1901465</v>
      </c>
      <c r="I1364" s="35">
        <f t="shared" si="74"/>
        <v>2006924</v>
      </c>
    </row>
    <row r="1365" spans="2:9" ht="31.5">
      <c r="B1365" s="232" t="s">
        <v>727</v>
      </c>
      <c r="C1365" s="72" t="s">
        <v>103</v>
      </c>
      <c r="D1365" s="13" t="s">
        <v>3</v>
      </c>
      <c r="E1365" s="129" t="s">
        <v>730</v>
      </c>
      <c r="F1365" s="3"/>
      <c r="G1365" s="35">
        <f>G1366+G1367+G1368+G1369+G1370+G1371</f>
        <v>1721495</v>
      </c>
      <c r="H1365" s="35">
        <f>H1366+H1367+H1368+H1369+H1370+H1371</f>
        <v>1901465</v>
      </c>
      <c r="I1365" s="35">
        <f>I1366+I1367+I1368+I1369+I1370+I1371</f>
        <v>2006924</v>
      </c>
    </row>
    <row r="1366" spans="2:9" ht="31.5">
      <c r="B1366" s="146" t="s">
        <v>728</v>
      </c>
      <c r="C1366" s="72" t="s">
        <v>103</v>
      </c>
      <c r="D1366" s="13" t="s">
        <v>3</v>
      </c>
      <c r="E1366" s="129" t="s">
        <v>731</v>
      </c>
      <c r="F1366" s="198">
        <v>300</v>
      </c>
      <c r="G1366" s="35">
        <v>1282</v>
      </c>
      <c r="H1366" s="35">
        <v>1282</v>
      </c>
      <c r="I1366" s="35">
        <v>1282</v>
      </c>
    </row>
    <row r="1367" spans="2:9" ht="44.25" customHeight="1">
      <c r="B1367" s="146" t="s">
        <v>456</v>
      </c>
      <c r="C1367" s="72" t="s">
        <v>103</v>
      </c>
      <c r="D1367" s="13" t="s">
        <v>3</v>
      </c>
      <c r="E1367" s="129" t="s">
        <v>731</v>
      </c>
      <c r="F1367" s="198">
        <v>600</v>
      </c>
      <c r="G1367" s="35">
        <v>634588</v>
      </c>
      <c r="H1367" s="35">
        <v>644493</v>
      </c>
      <c r="I1367" s="35">
        <v>668401</v>
      </c>
    </row>
    <row r="1368" spans="2:9" ht="38.25" customHeight="1" hidden="1">
      <c r="B1368" s="146" t="s">
        <v>164</v>
      </c>
      <c r="C1368" s="72" t="s">
        <v>103</v>
      </c>
      <c r="D1368" s="13" t="s">
        <v>3</v>
      </c>
      <c r="E1368" s="129" t="s">
        <v>731</v>
      </c>
      <c r="F1368" s="198">
        <v>800</v>
      </c>
      <c r="G1368" s="35"/>
      <c r="H1368" s="35"/>
      <c r="I1368" s="35"/>
    </row>
    <row r="1369" spans="2:9" ht="38.25" customHeight="1" hidden="1">
      <c r="B1369" s="146" t="s">
        <v>1580</v>
      </c>
      <c r="C1369" s="72" t="s">
        <v>103</v>
      </c>
      <c r="D1369" s="13" t="s">
        <v>3</v>
      </c>
      <c r="E1369" s="129" t="s">
        <v>1579</v>
      </c>
      <c r="F1369" s="198">
        <v>800</v>
      </c>
      <c r="G1369" s="35"/>
      <c r="H1369" s="35"/>
      <c r="I1369" s="35"/>
    </row>
    <row r="1370" spans="2:9" ht="51.75" customHeight="1" hidden="1">
      <c r="B1370" s="146" t="s">
        <v>1815</v>
      </c>
      <c r="C1370" s="72" t="s">
        <v>103</v>
      </c>
      <c r="D1370" s="13" t="s">
        <v>3</v>
      </c>
      <c r="E1370" s="129" t="s">
        <v>1814</v>
      </c>
      <c r="F1370" s="198">
        <v>600</v>
      </c>
      <c r="G1370" s="35"/>
      <c r="H1370" s="35"/>
      <c r="I1370" s="35"/>
    </row>
    <row r="1371" spans="2:9" ht="32.25" thickBot="1">
      <c r="B1371" s="142" t="s">
        <v>729</v>
      </c>
      <c r="C1371" s="72" t="s">
        <v>103</v>
      </c>
      <c r="D1371" s="13" t="s">
        <v>3</v>
      </c>
      <c r="E1371" s="129" t="s">
        <v>732</v>
      </c>
      <c r="F1371" s="198">
        <v>500</v>
      </c>
      <c r="G1371" s="35">
        <v>1085625</v>
      </c>
      <c r="H1371" s="35">
        <v>1255690</v>
      </c>
      <c r="I1371" s="35">
        <v>1337241</v>
      </c>
    </row>
    <row r="1372" spans="2:9" ht="20.25" customHeight="1" thickBot="1">
      <c r="B1372" s="172" t="s">
        <v>72</v>
      </c>
      <c r="C1372" s="8">
        <v>10</v>
      </c>
      <c r="D1372" s="9" t="s">
        <v>55</v>
      </c>
      <c r="E1372" s="9"/>
      <c r="F1372" s="11"/>
      <c r="G1372" s="33">
        <f>G1377+G1469+G1474+G1447+G1465+G1373</f>
        <v>11582549</v>
      </c>
      <c r="H1372" s="33">
        <f>H1377+H1469+H1474+H1447+H1465+H1373</f>
        <v>11782980</v>
      </c>
      <c r="I1372" s="33">
        <f>I1377+I1469+I1474+I1447+I1465+I1373</f>
        <v>11900433</v>
      </c>
    </row>
    <row r="1373" spans="2:9" ht="31.5">
      <c r="B1373" s="146" t="s">
        <v>2075</v>
      </c>
      <c r="C1373" s="2" t="s">
        <v>103</v>
      </c>
      <c r="D1373" s="2" t="s">
        <v>112</v>
      </c>
      <c r="E1373" s="114" t="s">
        <v>112</v>
      </c>
      <c r="F1373" s="3"/>
      <c r="G1373" s="99">
        <f aca="true" t="shared" si="75" ref="G1373:I1375">G1374</f>
        <v>5151833</v>
      </c>
      <c r="H1373" s="99">
        <f t="shared" si="75"/>
        <v>5151833</v>
      </c>
      <c r="I1373" s="331">
        <f t="shared" si="75"/>
        <v>5151833</v>
      </c>
    </row>
    <row r="1374" spans="2:9" ht="20.25" customHeight="1">
      <c r="B1374" s="146" t="s">
        <v>965</v>
      </c>
      <c r="C1374" s="2" t="s">
        <v>103</v>
      </c>
      <c r="D1374" s="2" t="s">
        <v>112</v>
      </c>
      <c r="E1374" s="114" t="s">
        <v>966</v>
      </c>
      <c r="F1374" s="3"/>
      <c r="G1374" s="35">
        <f t="shared" si="75"/>
        <v>5151833</v>
      </c>
      <c r="H1374" s="35">
        <f t="shared" si="75"/>
        <v>5151833</v>
      </c>
      <c r="I1374" s="324">
        <f t="shared" si="75"/>
        <v>5151833</v>
      </c>
    </row>
    <row r="1375" spans="2:9" ht="31.5">
      <c r="B1375" s="146" t="s">
        <v>1600</v>
      </c>
      <c r="C1375" s="2" t="s">
        <v>103</v>
      </c>
      <c r="D1375" s="2" t="s">
        <v>112</v>
      </c>
      <c r="E1375" s="114" t="s">
        <v>1031</v>
      </c>
      <c r="F1375" s="3"/>
      <c r="G1375" s="35">
        <f t="shared" si="75"/>
        <v>5151833</v>
      </c>
      <c r="H1375" s="35">
        <f t="shared" si="75"/>
        <v>5151833</v>
      </c>
      <c r="I1375" s="324">
        <f t="shared" si="75"/>
        <v>5151833</v>
      </c>
    </row>
    <row r="1376" spans="2:9" ht="47.25">
      <c r="B1376" s="146" t="s">
        <v>2074</v>
      </c>
      <c r="C1376" s="2" t="s">
        <v>103</v>
      </c>
      <c r="D1376" s="2" t="s">
        <v>112</v>
      </c>
      <c r="E1376" s="114" t="s">
        <v>1033</v>
      </c>
      <c r="F1376" s="3">
        <v>300</v>
      </c>
      <c r="G1376" s="35">
        <v>5151833</v>
      </c>
      <c r="H1376" s="35">
        <v>5151833</v>
      </c>
      <c r="I1376" s="324">
        <v>5151833</v>
      </c>
    </row>
    <row r="1377" spans="2:9" ht="31.5">
      <c r="B1377" s="125" t="s">
        <v>505</v>
      </c>
      <c r="C1377" s="72" t="s">
        <v>103</v>
      </c>
      <c r="D1377" s="13" t="s">
        <v>112</v>
      </c>
      <c r="E1377" s="132" t="s">
        <v>29</v>
      </c>
      <c r="F1377" s="22"/>
      <c r="G1377" s="208">
        <f>G1378+G1427+G1438</f>
        <v>5904907</v>
      </c>
      <c r="H1377" s="208">
        <f>H1378+H1427+H1438</f>
        <v>6169510</v>
      </c>
      <c r="I1377" s="208">
        <f>I1378+I1427+I1438</f>
        <v>6285373</v>
      </c>
    </row>
    <row r="1378" spans="2:9" ht="31.5">
      <c r="B1378" s="125" t="s">
        <v>506</v>
      </c>
      <c r="C1378" s="72" t="s">
        <v>103</v>
      </c>
      <c r="D1378" s="13" t="s">
        <v>112</v>
      </c>
      <c r="E1378" s="110" t="s">
        <v>206</v>
      </c>
      <c r="F1378" s="22"/>
      <c r="G1378" s="208">
        <f>G1379+G1390+G1419+G1425</f>
        <v>4726598</v>
      </c>
      <c r="H1378" s="208">
        <f>H1379+H1390+H1419+H1425</f>
        <v>4953576</v>
      </c>
      <c r="I1378" s="208">
        <f>I1379+I1390+I1419+I1425</f>
        <v>5017384</v>
      </c>
    </row>
    <row r="1379" spans="2:9" ht="37.5" customHeight="1">
      <c r="B1379" s="125" t="s">
        <v>1936</v>
      </c>
      <c r="C1379" s="72" t="s">
        <v>103</v>
      </c>
      <c r="D1379" s="13" t="s">
        <v>112</v>
      </c>
      <c r="E1379" s="110" t="s">
        <v>507</v>
      </c>
      <c r="F1379" s="22"/>
      <c r="G1379" s="208">
        <f>G1381+G1384+G1385+G1386+G1387+G1389+G1380+G1388+G1383+G1382</f>
        <v>2893444</v>
      </c>
      <c r="H1379" s="208">
        <f>H1381+H1384+H1385+H1386+H1387+H1389+H1380+H1388+H1383+H1382</f>
        <v>2930165</v>
      </c>
      <c r="I1379" s="208">
        <f>I1381+I1384+I1385+I1386+I1387+I1389+I1380+I1388+I1383+I1382</f>
        <v>2968137</v>
      </c>
    </row>
    <row r="1380" spans="2:9" ht="21.75" customHeight="1">
      <c r="B1380" s="274" t="s">
        <v>1749</v>
      </c>
      <c r="C1380" s="72" t="s">
        <v>103</v>
      </c>
      <c r="D1380" s="13" t="s">
        <v>112</v>
      </c>
      <c r="E1380" s="110" t="s">
        <v>1748</v>
      </c>
      <c r="F1380" s="2">
        <v>500</v>
      </c>
      <c r="G1380" s="35"/>
      <c r="H1380" s="35"/>
      <c r="I1380" s="35"/>
    </row>
    <row r="1381" spans="2:9" ht="31.5">
      <c r="B1381" s="121" t="s">
        <v>508</v>
      </c>
      <c r="C1381" s="72" t="s">
        <v>103</v>
      </c>
      <c r="D1381" s="13" t="s">
        <v>112</v>
      </c>
      <c r="E1381" s="110" t="s">
        <v>509</v>
      </c>
      <c r="F1381" s="2">
        <v>500</v>
      </c>
      <c r="G1381" s="35">
        <v>1975262</v>
      </c>
      <c r="H1381" s="35">
        <v>1975256</v>
      </c>
      <c r="I1381" s="35">
        <v>1975031</v>
      </c>
    </row>
    <row r="1382" spans="2:9" ht="47.25" hidden="1">
      <c r="B1382" s="121" t="s">
        <v>1949</v>
      </c>
      <c r="C1382" s="72" t="s">
        <v>103</v>
      </c>
      <c r="D1382" s="13" t="s">
        <v>112</v>
      </c>
      <c r="E1382" s="110" t="s">
        <v>1948</v>
      </c>
      <c r="F1382" s="2">
        <v>500</v>
      </c>
      <c r="G1382" s="35"/>
      <c r="H1382" s="35"/>
      <c r="I1382" s="35"/>
    </row>
    <row r="1383" spans="2:9" ht="31.5" hidden="1">
      <c r="B1383" s="125" t="s">
        <v>518</v>
      </c>
      <c r="C1383" s="72" t="s">
        <v>103</v>
      </c>
      <c r="D1383" s="13" t="s">
        <v>112</v>
      </c>
      <c r="E1383" s="110" t="s">
        <v>519</v>
      </c>
      <c r="F1383" s="2">
        <v>500</v>
      </c>
      <c r="G1383" s="35"/>
      <c r="H1383" s="35"/>
      <c r="I1383" s="35"/>
    </row>
    <row r="1384" spans="2:9" ht="47.25">
      <c r="B1384" s="125" t="s">
        <v>510</v>
      </c>
      <c r="C1384" s="72" t="s">
        <v>103</v>
      </c>
      <c r="D1384" s="13" t="s">
        <v>112</v>
      </c>
      <c r="E1384" s="110" t="s">
        <v>511</v>
      </c>
      <c r="F1384" s="2">
        <v>500</v>
      </c>
      <c r="G1384" s="35">
        <v>578793</v>
      </c>
      <c r="H1384" s="35">
        <v>601945</v>
      </c>
      <c r="I1384" s="35">
        <v>626023</v>
      </c>
    </row>
    <row r="1385" spans="2:9" ht="63">
      <c r="B1385" s="125" t="s">
        <v>512</v>
      </c>
      <c r="C1385" s="72" t="s">
        <v>103</v>
      </c>
      <c r="D1385" s="13" t="s">
        <v>112</v>
      </c>
      <c r="E1385" s="110" t="s">
        <v>513</v>
      </c>
      <c r="F1385" s="2">
        <v>500</v>
      </c>
      <c r="G1385" s="35">
        <v>24780</v>
      </c>
      <c r="H1385" s="35">
        <v>25771</v>
      </c>
      <c r="I1385" s="35">
        <v>26802</v>
      </c>
    </row>
    <row r="1386" spans="2:9" ht="47.25">
      <c r="B1386" s="125" t="s">
        <v>514</v>
      </c>
      <c r="C1386" s="72" t="s">
        <v>103</v>
      </c>
      <c r="D1386" s="13" t="s">
        <v>112</v>
      </c>
      <c r="E1386" s="110" t="s">
        <v>515</v>
      </c>
      <c r="F1386" s="2">
        <v>500</v>
      </c>
      <c r="G1386" s="35">
        <v>133682</v>
      </c>
      <c r="H1386" s="35">
        <v>139029</v>
      </c>
      <c r="I1386" s="35">
        <v>144590</v>
      </c>
    </row>
    <row r="1387" spans="2:9" ht="47.25">
      <c r="B1387" s="125" t="s">
        <v>516</v>
      </c>
      <c r="C1387" s="72" t="s">
        <v>103</v>
      </c>
      <c r="D1387" s="13" t="s">
        <v>112</v>
      </c>
      <c r="E1387" s="110" t="s">
        <v>517</v>
      </c>
      <c r="F1387" s="2">
        <v>500</v>
      </c>
      <c r="G1387" s="35">
        <v>75375</v>
      </c>
      <c r="H1387" s="35">
        <v>78390</v>
      </c>
      <c r="I1387" s="35">
        <v>81526</v>
      </c>
    </row>
    <row r="1388" spans="2:9" ht="63" hidden="1">
      <c r="B1388" s="125" t="s">
        <v>1862</v>
      </c>
      <c r="C1388" s="72" t="s">
        <v>103</v>
      </c>
      <c r="D1388" s="13" t="s">
        <v>112</v>
      </c>
      <c r="E1388" s="110" t="s">
        <v>1861</v>
      </c>
      <c r="F1388" s="2">
        <v>500</v>
      </c>
      <c r="G1388" s="35"/>
      <c r="H1388" s="35"/>
      <c r="I1388" s="35"/>
    </row>
    <row r="1389" spans="2:9" ht="31.5">
      <c r="B1389" s="125" t="s">
        <v>518</v>
      </c>
      <c r="C1389" s="72" t="s">
        <v>103</v>
      </c>
      <c r="D1389" s="13" t="s">
        <v>112</v>
      </c>
      <c r="E1389" s="110" t="s">
        <v>519</v>
      </c>
      <c r="F1389" s="2">
        <v>500</v>
      </c>
      <c r="G1389" s="35">
        <v>105552</v>
      </c>
      <c r="H1389" s="35">
        <v>109774</v>
      </c>
      <c r="I1389" s="35">
        <v>114165</v>
      </c>
    </row>
    <row r="1390" spans="2:9" ht="20.25" customHeight="1">
      <c r="B1390" s="273" t="s">
        <v>724</v>
      </c>
      <c r="C1390" s="72" t="s">
        <v>103</v>
      </c>
      <c r="D1390" s="13" t="s">
        <v>112</v>
      </c>
      <c r="E1390" s="110" t="s">
        <v>566</v>
      </c>
      <c r="F1390" s="2"/>
      <c r="G1390" s="208">
        <f>G1400+G1418+G1391+G1393+G1394+G1395+G1396+G1397+G1401+G1402+G1403+G1404+G1406+G1407+G1408+G1409+G1410+G1411+G1412+G1413+G1414+G1415+G1416+G1417+G1392+G1398+G1399+G1405</f>
        <v>1827482</v>
      </c>
      <c r="H1390" s="208">
        <f>H1400+H1418+H1391+H1393+H1394+H1395+H1396+H1397+H1401+H1402+H1403+H1404+H1406+H1407+H1408+H1409+H1410+H1411+H1412+H1413+H1414+H1415+H1416+H1417+H1392+H1398+H1399+H1405</f>
        <v>2017194</v>
      </c>
      <c r="I1390" s="208">
        <f>I1400+I1418+I1391+I1393+I1394+I1395+I1396+I1397+I1401+I1402+I1403+I1404+I1406+I1407+I1408+I1409+I1410+I1411+I1412+I1413+I1414+I1415+I1416+I1417+I1392+I1398+I1399+I1405</f>
        <v>2042796</v>
      </c>
    </row>
    <row r="1391" spans="2:9" ht="31.5">
      <c r="B1391" s="125" t="s">
        <v>739</v>
      </c>
      <c r="C1391" s="72" t="s">
        <v>103</v>
      </c>
      <c r="D1391" s="13" t="s">
        <v>112</v>
      </c>
      <c r="E1391" s="110" t="s">
        <v>733</v>
      </c>
      <c r="F1391" s="2">
        <v>300</v>
      </c>
      <c r="G1391" s="35">
        <v>14344</v>
      </c>
      <c r="H1391" s="35">
        <v>14344</v>
      </c>
      <c r="I1391" s="35">
        <v>14344</v>
      </c>
    </row>
    <row r="1392" spans="2:9" ht="47.25">
      <c r="B1392" s="125" t="s">
        <v>1611</v>
      </c>
      <c r="C1392" s="72" t="s">
        <v>103</v>
      </c>
      <c r="D1392" s="13" t="s">
        <v>112</v>
      </c>
      <c r="E1392" s="110" t="s">
        <v>734</v>
      </c>
      <c r="F1392" s="2">
        <v>200</v>
      </c>
      <c r="G1392" s="35">
        <v>12942</v>
      </c>
      <c r="H1392" s="35">
        <v>14819</v>
      </c>
      <c r="I1392" s="35">
        <v>14819</v>
      </c>
    </row>
    <row r="1393" spans="2:9" ht="31.5" hidden="1">
      <c r="B1393" s="125" t="s">
        <v>740</v>
      </c>
      <c r="C1393" s="72" t="s">
        <v>103</v>
      </c>
      <c r="D1393" s="13" t="s">
        <v>112</v>
      </c>
      <c r="E1393" s="110" t="s">
        <v>734</v>
      </c>
      <c r="F1393" s="2">
        <v>300</v>
      </c>
      <c r="G1393" s="35"/>
      <c r="H1393" s="35"/>
      <c r="I1393" s="35"/>
    </row>
    <row r="1394" spans="2:9" ht="24.75" customHeight="1">
      <c r="B1394" s="125" t="s">
        <v>741</v>
      </c>
      <c r="C1394" s="72" t="s">
        <v>103</v>
      </c>
      <c r="D1394" s="13" t="s">
        <v>112</v>
      </c>
      <c r="E1394" s="110" t="s">
        <v>735</v>
      </c>
      <c r="F1394" s="2">
        <v>300</v>
      </c>
      <c r="G1394" s="35">
        <v>800</v>
      </c>
      <c r="H1394" s="35">
        <v>869</v>
      </c>
      <c r="I1394" s="35">
        <v>869</v>
      </c>
    </row>
    <row r="1395" spans="2:9" ht="31.5">
      <c r="B1395" s="125" t="s">
        <v>1450</v>
      </c>
      <c r="C1395" s="72" t="s">
        <v>103</v>
      </c>
      <c r="D1395" s="13" t="s">
        <v>112</v>
      </c>
      <c r="E1395" s="110" t="s">
        <v>736</v>
      </c>
      <c r="F1395" s="2">
        <v>300</v>
      </c>
      <c r="G1395" s="35">
        <v>2899</v>
      </c>
      <c r="H1395" s="35">
        <v>9479</v>
      </c>
      <c r="I1395" s="35">
        <v>7718</v>
      </c>
    </row>
    <row r="1396" spans="2:9" ht="31.5">
      <c r="B1396" s="125" t="s">
        <v>742</v>
      </c>
      <c r="C1396" s="72" t="s">
        <v>103</v>
      </c>
      <c r="D1396" s="13" t="s">
        <v>112</v>
      </c>
      <c r="E1396" s="110" t="s">
        <v>737</v>
      </c>
      <c r="F1396" s="2">
        <v>300</v>
      </c>
      <c r="G1396" s="35">
        <v>10</v>
      </c>
      <c r="H1396" s="35">
        <v>262</v>
      </c>
      <c r="I1396" s="35">
        <v>295</v>
      </c>
    </row>
    <row r="1397" spans="2:9" ht="31.5">
      <c r="B1397" s="125" t="s">
        <v>743</v>
      </c>
      <c r="C1397" s="72" t="s">
        <v>103</v>
      </c>
      <c r="D1397" s="13" t="s">
        <v>112</v>
      </c>
      <c r="E1397" s="110" t="s">
        <v>738</v>
      </c>
      <c r="F1397" s="2">
        <v>300</v>
      </c>
      <c r="G1397" s="35">
        <v>2058</v>
      </c>
      <c r="H1397" s="35">
        <v>2635</v>
      </c>
      <c r="I1397" s="35">
        <v>2649</v>
      </c>
    </row>
    <row r="1398" spans="2:9" ht="47.25" hidden="1">
      <c r="B1398" s="125" t="s">
        <v>1583</v>
      </c>
      <c r="C1398" s="72" t="s">
        <v>103</v>
      </c>
      <c r="D1398" s="13" t="s">
        <v>112</v>
      </c>
      <c r="E1398" s="110" t="s">
        <v>1582</v>
      </c>
      <c r="F1398" s="2">
        <v>800</v>
      </c>
      <c r="G1398" s="35"/>
      <c r="H1398" s="35"/>
      <c r="I1398" s="35"/>
    </row>
    <row r="1399" spans="2:9" ht="31.5" hidden="1">
      <c r="B1399" s="125" t="s">
        <v>1719</v>
      </c>
      <c r="C1399" s="72" t="s">
        <v>103</v>
      </c>
      <c r="D1399" s="13" t="s">
        <v>112</v>
      </c>
      <c r="E1399" s="110" t="s">
        <v>1718</v>
      </c>
      <c r="F1399" s="2">
        <v>300</v>
      </c>
      <c r="G1399" s="35"/>
      <c r="H1399" s="35"/>
      <c r="I1399" s="35"/>
    </row>
    <row r="1400" spans="2:9" ht="47.25">
      <c r="B1400" s="125" t="s">
        <v>567</v>
      </c>
      <c r="C1400" s="72" t="s">
        <v>103</v>
      </c>
      <c r="D1400" s="13" t="s">
        <v>112</v>
      </c>
      <c r="E1400" s="110" t="s">
        <v>569</v>
      </c>
      <c r="F1400" s="2">
        <v>600</v>
      </c>
      <c r="G1400" s="35">
        <v>91950</v>
      </c>
      <c r="H1400" s="35">
        <v>93650</v>
      </c>
      <c r="I1400" s="35">
        <v>93400</v>
      </c>
    </row>
    <row r="1401" spans="2:9" ht="31.5">
      <c r="B1401" s="125" t="s">
        <v>759</v>
      </c>
      <c r="C1401" s="72" t="s">
        <v>103</v>
      </c>
      <c r="D1401" s="13" t="s">
        <v>112</v>
      </c>
      <c r="E1401" s="110" t="s">
        <v>744</v>
      </c>
      <c r="F1401" s="2">
        <v>200</v>
      </c>
      <c r="G1401" s="35">
        <v>6842</v>
      </c>
      <c r="H1401" s="35">
        <v>8898</v>
      </c>
      <c r="I1401" s="35">
        <v>7523</v>
      </c>
    </row>
    <row r="1402" spans="2:9" ht="15.75">
      <c r="B1402" s="125" t="s">
        <v>760</v>
      </c>
      <c r="C1402" s="72" t="s">
        <v>103</v>
      </c>
      <c r="D1402" s="13" t="s">
        <v>112</v>
      </c>
      <c r="E1402" s="110" t="s">
        <v>744</v>
      </c>
      <c r="F1402" s="2">
        <v>300</v>
      </c>
      <c r="G1402" s="35">
        <v>1000</v>
      </c>
      <c r="H1402" s="35">
        <v>1000</v>
      </c>
      <c r="I1402" s="35">
        <v>1000</v>
      </c>
    </row>
    <row r="1403" spans="2:9" ht="47.25">
      <c r="B1403" s="125" t="s">
        <v>769</v>
      </c>
      <c r="C1403" s="72" t="s">
        <v>103</v>
      </c>
      <c r="D1403" s="13" t="s">
        <v>112</v>
      </c>
      <c r="E1403" s="110" t="s">
        <v>745</v>
      </c>
      <c r="F1403" s="2">
        <v>500</v>
      </c>
      <c r="G1403" s="35">
        <v>582727</v>
      </c>
      <c r="H1403" s="35">
        <v>706729</v>
      </c>
      <c r="I1403" s="35">
        <v>706729</v>
      </c>
    </row>
    <row r="1404" spans="2:9" ht="47.25">
      <c r="B1404" s="125" t="s">
        <v>768</v>
      </c>
      <c r="C1404" s="72" t="s">
        <v>103</v>
      </c>
      <c r="D1404" s="13" t="s">
        <v>112</v>
      </c>
      <c r="E1404" s="110" t="s">
        <v>746</v>
      </c>
      <c r="F1404" s="2">
        <v>500</v>
      </c>
      <c r="G1404" s="35">
        <v>144624</v>
      </c>
      <c r="H1404" s="35">
        <v>144624</v>
      </c>
      <c r="I1404" s="35">
        <v>144624</v>
      </c>
    </row>
    <row r="1405" spans="2:9" ht="52.5" customHeight="1" hidden="1">
      <c r="B1405" s="121" t="s">
        <v>1816</v>
      </c>
      <c r="C1405" s="72" t="s">
        <v>103</v>
      </c>
      <c r="D1405" s="13" t="s">
        <v>112</v>
      </c>
      <c r="E1405" s="110" t="s">
        <v>1817</v>
      </c>
      <c r="F1405" s="2">
        <v>500</v>
      </c>
      <c r="G1405" s="35"/>
      <c r="H1405" s="35"/>
      <c r="I1405" s="35"/>
    </row>
    <row r="1406" spans="2:9" ht="84" customHeight="1">
      <c r="B1406" s="125" t="s">
        <v>1653</v>
      </c>
      <c r="C1406" s="72" t="s">
        <v>103</v>
      </c>
      <c r="D1406" s="13" t="s">
        <v>112</v>
      </c>
      <c r="E1406" s="110" t="s">
        <v>747</v>
      </c>
      <c r="F1406" s="2">
        <v>300</v>
      </c>
      <c r="G1406" s="35">
        <v>45</v>
      </c>
      <c r="H1406" s="35">
        <v>45</v>
      </c>
      <c r="I1406" s="35">
        <v>45</v>
      </c>
    </row>
    <row r="1407" spans="2:9" ht="78.75">
      <c r="B1407" s="125" t="s">
        <v>915</v>
      </c>
      <c r="C1407" s="72" t="s">
        <v>103</v>
      </c>
      <c r="D1407" s="13" t="s">
        <v>112</v>
      </c>
      <c r="E1407" s="110" t="s">
        <v>748</v>
      </c>
      <c r="F1407" s="2">
        <v>500</v>
      </c>
      <c r="G1407" s="35">
        <v>502</v>
      </c>
      <c r="H1407" s="35">
        <v>505</v>
      </c>
      <c r="I1407" s="35">
        <v>508</v>
      </c>
    </row>
    <row r="1408" spans="2:9" ht="31.5">
      <c r="B1408" s="125" t="s">
        <v>1584</v>
      </c>
      <c r="C1408" s="72" t="s">
        <v>103</v>
      </c>
      <c r="D1408" s="13" t="s">
        <v>112</v>
      </c>
      <c r="E1408" s="110" t="s">
        <v>749</v>
      </c>
      <c r="F1408" s="2">
        <v>500</v>
      </c>
      <c r="G1408" s="35">
        <v>45391</v>
      </c>
      <c r="H1408" s="35">
        <v>45391</v>
      </c>
      <c r="I1408" s="35">
        <v>45391</v>
      </c>
    </row>
    <row r="1409" spans="2:9" ht="63">
      <c r="B1409" s="125" t="s">
        <v>761</v>
      </c>
      <c r="C1409" s="72" t="s">
        <v>103</v>
      </c>
      <c r="D1409" s="13" t="s">
        <v>112</v>
      </c>
      <c r="E1409" s="110" t="s">
        <v>750</v>
      </c>
      <c r="F1409" s="2">
        <v>500</v>
      </c>
      <c r="G1409" s="35">
        <v>7459</v>
      </c>
      <c r="H1409" s="35">
        <v>8242</v>
      </c>
      <c r="I1409" s="35">
        <v>8572</v>
      </c>
    </row>
    <row r="1410" spans="2:9" ht="94.5">
      <c r="B1410" s="125" t="s">
        <v>762</v>
      </c>
      <c r="C1410" s="72" t="s">
        <v>103</v>
      </c>
      <c r="D1410" s="13" t="s">
        <v>112</v>
      </c>
      <c r="E1410" s="110" t="s">
        <v>751</v>
      </c>
      <c r="F1410" s="2">
        <v>500</v>
      </c>
      <c r="G1410" s="35">
        <v>4460</v>
      </c>
      <c r="H1410" s="35">
        <v>4889</v>
      </c>
      <c r="I1410" s="35">
        <v>5084</v>
      </c>
    </row>
    <row r="1411" spans="2:9" ht="47.25">
      <c r="B1411" s="125" t="s">
        <v>916</v>
      </c>
      <c r="C1411" s="72" t="s">
        <v>103</v>
      </c>
      <c r="D1411" s="13" t="s">
        <v>112</v>
      </c>
      <c r="E1411" s="110" t="s">
        <v>752</v>
      </c>
      <c r="F1411" s="2">
        <v>500</v>
      </c>
      <c r="G1411" s="35">
        <v>353</v>
      </c>
      <c r="H1411" s="35">
        <v>388</v>
      </c>
      <c r="I1411" s="35">
        <v>404</v>
      </c>
    </row>
    <row r="1412" spans="2:9" ht="31.5">
      <c r="B1412" s="125" t="s">
        <v>1451</v>
      </c>
      <c r="C1412" s="72" t="s">
        <v>103</v>
      </c>
      <c r="D1412" s="13" t="s">
        <v>112</v>
      </c>
      <c r="E1412" s="110" t="s">
        <v>753</v>
      </c>
      <c r="F1412" s="2">
        <v>500</v>
      </c>
      <c r="G1412" s="35">
        <v>590739</v>
      </c>
      <c r="H1412" s="35">
        <v>641600</v>
      </c>
      <c r="I1412" s="35">
        <v>669404</v>
      </c>
    </row>
    <row r="1413" spans="2:9" ht="31.5">
      <c r="B1413" s="125" t="s">
        <v>763</v>
      </c>
      <c r="C1413" s="72" t="s">
        <v>103</v>
      </c>
      <c r="D1413" s="13" t="s">
        <v>112</v>
      </c>
      <c r="E1413" s="110" t="s">
        <v>754</v>
      </c>
      <c r="F1413" s="2">
        <v>500</v>
      </c>
      <c r="G1413" s="35">
        <v>3834</v>
      </c>
      <c r="H1413" s="35">
        <v>3952</v>
      </c>
      <c r="I1413" s="35">
        <v>4088</v>
      </c>
    </row>
    <row r="1414" spans="2:9" ht="31.5">
      <c r="B1414" s="125" t="s">
        <v>764</v>
      </c>
      <c r="C1414" s="72" t="s">
        <v>103</v>
      </c>
      <c r="D1414" s="13" t="s">
        <v>112</v>
      </c>
      <c r="E1414" s="110" t="s">
        <v>755</v>
      </c>
      <c r="F1414" s="2">
        <v>500</v>
      </c>
      <c r="G1414" s="35">
        <v>8710</v>
      </c>
      <c r="H1414" s="35">
        <v>9074</v>
      </c>
      <c r="I1414" s="35">
        <v>9528</v>
      </c>
    </row>
    <row r="1415" spans="2:9" ht="31.5">
      <c r="B1415" s="125" t="s">
        <v>765</v>
      </c>
      <c r="C1415" s="72" t="s">
        <v>103</v>
      </c>
      <c r="D1415" s="13" t="s">
        <v>112</v>
      </c>
      <c r="E1415" s="110" t="s">
        <v>756</v>
      </c>
      <c r="F1415" s="2">
        <v>500</v>
      </c>
      <c r="G1415" s="35">
        <v>73</v>
      </c>
      <c r="H1415" s="35">
        <v>79</v>
      </c>
      <c r="I1415" s="35">
        <v>82</v>
      </c>
    </row>
    <row r="1416" spans="2:9" ht="47.25">
      <c r="B1416" s="125" t="s">
        <v>766</v>
      </c>
      <c r="C1416" s="72" t="s">
        <v>103</v>
      </c>
      <c r="D1416" s="13" t="s">
        <v>112</v>
      </c>
      <c r="E1416" s="110" t="s">
        <v>757</v>
      </c>
      <c r="F1416" s="2">
        <v>500</v>
      </c>
      <c r="G1416" s="35">
        <v>190103</v>
      </c>
      <c r="H1416" s="35">
        <v>190103</v>
      </c>
      <c r="I1416" s="35">
        <v>190103</v>
      </c>
    </row>
    <row r="1417" spans="2:9" ht="31.5">
      <c r="B1417" s="125" t="s">
        <v>767</v>
      </c>
      <c r="C1417" s="72" t="s">
        <v>103</v>
      </c>
      <c r="D1417" s="13" t="s">
        <v>112</v>
      </c>
      <c r="E1417" s="110" t="s">
        <v>758</v>
      </c>
      <c r="F1417" s="2">
        <v>500</v>
      </c>
      <c r="G1417" s="35">
        <v>9340</v>
      </c>
      <c r="H1417" s="35">
        <v>9340</v>
      </c>
      <c r="I1417" s="35">
        <v>9340</v>
      </c>
    </row>
    <row r="1418" spans="2:9" ht="78.75">
      <c r="B1418" s="125" t="s">
        <v>568</v>
      </c>
      <c r="C1418" s="72" t="s">
        <v>103</v>
      </c>
      <c r="D1418" s="13" t="s">
        <v>112</v>
      </c>
      <c r="E1418" s="110" t="s">
        <v>570</v>
      </c>
      <c r="F1418" s="2">
        <v>500</v>
      </c>
      <c r="G1418" s="35">
        <v>106277</v>
      </c>
      <c r="H1418" s="35">
        <v>106277</v>
      </c>
      <c r="I1418" s="35">
        <v>106277</v>
      </c>
    </row>
    <row r="1419" spans="2:9" ht="31.5">
      <c r="B1419" s="125" t="s">
        <v>778</v>
      </c>
      <c r="C1419" s="72" t="s">
        <v>103</v>
      </c>
      <c r="D1419" s="13" t="s">
        <v>112</v>
      </c>
      <c r="E1419" s="110" t="s">
        <v>770</v>
      </c>
      <c r="F1419" s="2"/>
      <c r="G1419" s="208">
        <f>G1421+G1422+G1423+G1424+G1420</f>
        <v>5372</v>
      </c>
      <c r="H1419" s="208">
        <f>H1421+H1422+H1423+H1424+H1420</f>
        <v>5890</v>
      </c>
      <c r="I1419" s="208">
        <f>I1421+I1422+I1423+I1424+I1420</f>
        <v>6124</v>
      </c>
    </row>
    <row r="1420" spans="2:9" ht="47.25" hidden="1">
      <c r="B1420" s="121" t="s">
        <v>1819</v>
      </c>
      <c r="C1420" s="72" t="s">
        <v>103</v>
      </c>
      <c r="D1420" s="13" t="s">
        <v>112</v>
      </c>
      <c r="E1420" s="110" t="s">
        <v>1818</v>
      </c>
      <c r="F1420" s="2">
        <v>500</v>
      </c>
      <c r="G1420" s="208"/>
      <c r="H1420" s="208"/>
      <c r="I1420" s="208"/>
    </row>
    <row r="1421" spans="2:9" ht="31.5">
      <c r="B1421" s="125" t="s">
        <v>775</v>
      </c>
      <c r="C1421" s="72" t="s">
        <v>103</v>
      </c>
      <c r="D1421" s="13" t="s">
        <v>112</v>
      </c>
      <c r="E1421" s="110" t="s">
        <v>771</v>
      </c>
      <c r="F1421" s="2">
        <v>500</v>
      </c>
      <c r="G1421" s="35">
        <v>922</v>
      </c>
      <c r="H1421" s="35">
        <v>1009</v>
      </c>
      <c r="I1421" s="35">
        <v>1049</v>
      </c>
    </row>
    <row r="1422" spans="2:9" ht="38.25" customHeight="1">
      <c r="B1422" s="274" t="s">
        <v>813</v>
      </c>
      <c r="C1422" s="72" t="s">
        <v>103</v>
      </c>
      <c r="D1422" s="13" t="s">
        <v>112</v>
      </c>
      <c r="E1422" s="110" t="s">
        <v>772</v>
      </c>
      <c r="F1422" s="2">
        <v>500</v>
      </c>
      <c r="G1422" s="35">
        <v>922</v>
      </c>
      <c r="H1422" s="35">
        <v>1009</v>
      </c>
      <c r="I1422" s="35">
        <v>1049</v>
      </c>
    </row>
    <row r="1423" spans="2:9" ht="47.25">
      <c r="B1423" s="274" t="s">
        <v>776</v>
      </c>
      <c r="C1423" s="72" t="s">
        <v>103</v>
      </c>
      <c r="D1423" s="13" t="s">
        <v>112</v>
      </c>
      <c r="E1423" s="110" t="s">
        <v>773</v>
      </c>
      <c r="F1423" s="2">
        <v>500</v>
      </c>
      <c r="G1423" s="35">
        <v>212</v>
      </c>
      <c r="H1423" s="35">
        <v>232</v>
      </c>
      <c r="I1423" s="35">
        <v>241</v>
      </c>
    </row>
    <row r="1424" spans="2:9" ht="33.75" customHeight="1">
      <c r="B1424" s="125" t="s">
        <v>777</v>
      </c>
      <c r="C1424" s="72" t="s">
        <v>103</v>
      </c>
      <c r="D1424" s="13" t="s">
        <v>112</v>
      </c>
      <c r="E1424" s="110" t="s">
        <v>774</v>
      </c>
      <c r="F1424" s="2">
        <v>500</v>
      </c>
      <c r="G1424" s="35">
        <v>3316</v>
      </c>
      <c r="H1424" s="35">
        <v>3640</v>
      </c>
      <c r="I1424" s="35">
        <v>3785</v>
      </c>
    </row>
    <row r="1425" spans="2:9" ht="48" customHeight="1">
      <c r="B1425" s="121" t="s">
        <v>1822</v>
      </c>
      <c r="C1425" s="72" t="s">
        <v>103</v>
      </c>
      <c r="D1425" s="13" t="s">
        <v>112</v>
      </c>
      <c r="E1425" s="110" t="s">
        <v>1820</v>
      </c>
      <c r="F1425" s="2"/>
      <c r="G1425" s="35">
        <f>G1426</f>
        <v>300</v>
      </c>
      <c r="H1425" s="35">
        <f>H1426</f>
        <v>327</v>
      </c>
      <c r="I1425" s="35">
        <f>I1426</f>
        <v>327</v>
      </c>
    </row>
    <row r="1426" spans="2:9" ht="48.75" customHeight="1">
      <c r="B1426" s="121" t="s">
        <v>1823</v>
      </c>
      <c r="C1426" s="72" t="s">
        <v>103</v>
      </c>
      <c r="D1426" s="13" t="s">
        <v>112</v>
      </c>
      <c r="E1426" s="110" t="s">
        <v>1821</v>
      </c>
      <c r="F1426" s="2">
        <v>300</v>
      </c>
      <c r="G1426" s="35">
        <v>300</v>
      </c>
      <c r="H1426" s="35">
        <v>327</v>
      </c>
      <c r="I1426" s="35">
        <v>327</v>
      </c>
    </row>
    <row r="1427" spans="2:9" ht="18.75" customHeight="1">
      <c r="B1427" s="125" t="s">
        <v>521</v>
      </c>
      <c r="C1427" s="72" t="s">
        <v>103</v>
      </c>
      <c r="D1427" s="13" t="s">
        <v>112</v>
      </c>
      <c r="E1427" s="110" t="s">
        <v>522</v>
      </c>
      <c r="F1427" s="2"/>
      <c r="G1427" s="208">
        <f>G1436+G1428</f>
        <v>1172828</v>
      </c>
      <c r="H1427" s="208">
        <f>H1436+H1428</f>
        <v>1210453</v>
      </c>
      <c r="I1427" s="208">
        <f>I1436+I1428</f>
        <v>1262508</v>
      </c>
    </row>
    <row r="1428" spans="2:9" ht="31.5">
      <c r="B1428" s="125" t="s">
        <v>785</v>
      </c>
      <c r="C1428" s="72" t="s">
        <v>103</v>
      </c>
      <c r="D1428" s="13" t="s">
        <v>112</v>
      </c>
      <c r="E1428" s="110" t="s">
        <v>779</v>
      </c>
      <c r="F1428" s="2"/>
      <c r="G1428" s="208">
        <f>G1430+G1431+G1432+G1433+G1434+G1435+G1429</f>
        <v>1172828</v>
      </c>
      <c r="H1428" s="208">
        <f>H1430+H1431+H1432+H1433+H1434+H1435+H1429</f>
        <v>1210453</v>
      </c>
      <c r="I1428" s="208">
        <f>I1430+I1431+I1432+I1433+I1434+I1435+I1429</f>
        <v>1262508</v>
      </c>
    </row>
    <row r="1429" spans="2:9" ht="15.75" hidden="1">
      <c r="B1429" s="125" t="s">
        <v>1454</v>
      </c>
      <c r="C1429" s="72" t="s">
        <v>103</v>
      </c>
      <c r="D1429" s="13" t="s">
        <v>112</v>
      </c>
      <c r="E1429" s="110" t="s">
        <v>1415</v>
      </c>
      <c r="F1429" s="2">
        <v>800</v>
      </c>
      <c r="G1429" s="35"/>
      <c r="H1429" s="35"/>
      <c r="I1429" s="35"/>
    </row>
    <row r="1430" spans="2:9" ht="129" customHeight="1">
      <c r="B1430" s="125" t="s">
        <v>1654</v>
      </c>
      <c r="C1430" s="72" t="s">
        <v>103</v>
      </c>
      <c r="D1430" s="13" t="s">
        <v>112</v>
      </c>
      <c r="E1430" s="110" t="s">
        <v>1674</v>
      </c>
      <c r="F1430" s="2">
        <v>500</v>
      </c>
      <c r="G1430" s="35">
        <v>480442</v>
      </c>
      <c r="H1430" s="35">
        <v>481483</v>
      </c>
      <c r="I1430" s="35">
        <v>478037</v>
      </c>
    </row>
    <row r="1431" spans="2:9" ht="110.25">
      <c r="B1431" s="125" t="s">
        <v>1655</v>
      </c>
      <c r="C1431" s="72" t="s">
        <v>103</v>
      </c>
      <c r="D1431" s="13" t="s">
        <v>112</v>
      </c>
      <c r="E1431" s="110" t="s">
        <v>780</v>
      </c>
      <c r="F1431" s="2">
        <v>500</v>
      </c>
      <c r="G1431" s="35">
        <v>49355</v>
      </c>
      <c r="H1431" s="35">
        <v>49599</v>
      </c>
      <c r="I1431" s="35">
        <v>51523</v>
      </c>
    </row>
    <row r="1432" spans="2:9" ht="126">
      <c r="B1432" s="125" t="s">
        <v>1656</v>
      </c>
      <c r="C1432" s="72" t="s">
        <v>103</v>
      </c>
      <c r="D1432" s="13" t="s">
        <v>112</v>
      </c>
      <c r="E1432" s="110" t="s">
        <v>781</v>
      </c>
      <c r="F1432" s="2">
        <v>500</v>
      </c>
      <c r="G1432" s="35">
        <v>1</v>
      </c>
      <c r="H1432" s="35">
        <v>1</v>
      </c>
      <c r="I1432" s="35">
        <v>1</v>
      </c>
    </row>
    <row r="1433" spans="2:9" ht="110.25">
      <c r="B1433" s="125" t="s">
        <v>1413</v>
      </c>
      <c r="C1433" s="72" t="s">
        <v>103</v>
      </c>
      <c r="D1433" s="13" t="s">
        <v>112</v>
      </c>
      <c r="E1433" s="110" t="s">
        <v>782</v>
      </c>
      <c r="F1433" s="2">
        <v>500</v>
      </c>
      <c r="G1433" s="35">
        <v>3</v>
      </c>
      <c r="H1433" s="35">
        <v>3</v>
      </c>
      <c r="I1433" s="35">
        <v>3</v>
      </c>
    </row>
    <row r="1434" spans="2:9" ht="31.5">
      <c r="B1434" s="125" t="s">
        <v>1414</v>
      </c>
      <c r="C1434" s="72" t="s">
        <v>103</v>
      </c>
      <c r="D1434" s="13" t="s">
        <v>112</v>
      </c>
      <c r="E1434" s="110" t="s">
        <v>783</v>
      </c>
      <c r="F1434" s="2">
        <v>500</v>
      </c>
      <c r="G1434" s="35">
        <v>367799</v>
      </c>
      <c r="H1434" s="35">
        <v>403028</v>
      </c>
      <c r="I1434" s="35">
        <v>419148</v>
      </c>
    </row>
    <row r="1435" spans="2:9" ht="47.25">
      <c r="B1435" s="125" t="s">
        <v>786</v>
      </c>
      <c r="C1435" s="72" t="s">
        <v>103</v>
      </c>
      <c r="D1435" s="13" t="s">
        <v>112</v>
      </c>
      <c r="E1435" s="110" t="s">
        <v>784</v>
      </c>
      <c r="F1435" s="2">
        <v>500</v>
      </c>
      <c r="G1435" s="35">
        <v>275228</v>
      </c>
      <c r="H1435" s="35">
        <v>276339</v>
      </c>
      <c r="I1435" s="35">
        <v>313796</v>
      </c>
    </row>
    <row r="1436" spans="2:9" ht="15.75" hidden="1">
      <c r="B1436" s="125"/>
      <c r="C1436" s="72"/>
      <c r="D1436" s="13"/>
      <c r="E1436" s="110"/>
      <c r="F1436" s="2"/>
      <c r="G1436" s="208"/>
      <c r="H1436" s="208"/>
      <c r="I1436" s="208"/>
    </row>
    <row r="1437" spans="2:9" ht="15.75" hidden="1">
      <c r="B1437" s="125"/>
      <c r="C1437" s="72"/>
      <c r="D1437" s="13"/>
      <c r="E1437" s="110"/>
      <c r="F1437" s="2"/>
      <c r="G1437" s="208"/>
      <c r="H1437" s="208"/>
      <c r="I1437" s="208"/>
    </row>
    <row r="1438" spans="2:9" ht="19.5" customHeight="1">
      <c r="B1438" s="142" t="s">
        <v>787</v>
      </c>
      <c r="C1438" s="72" t="s">
        <v>103</v>
      </c>
      <c r="D1438" s="13" t="s">
        <v>112</v>
      </c>
      <c r="E1438" s="129" t="s">
        <v>788</v>
      </c>
      <c r="F1438" s="52"/>
      <c r="G1438" s="35">
        <f>G1439+G1445</f>
        <v>5481</v>
      </c>
      <c r="H1438" s="35">
        <f>H1439+H1445</f>
        <v>5481</v>
      </c>
      <c r="I1438" s="35">
        <f>I1439+I1445</f>
        <v>5481</v>
      </c>
    </row>
    <row r="1439" spans="2:9" ht="47.25">
      <c r="B1439" s="142" t="s">
        <v>182</v>
      </c>
      <c r="C1439" s="72" t="s">
        <v>103</v>
      </c>
      <c r="D1439" s="13" t="s">
        <v>112</v>
      </c>
      <c r="E1439" s="129" t="s">
        <v>207</v>
      </c>
      <c r="F1439" s="80"/>
      <c r="G1439" s="95">
        <f>G1443+G1442+G1440+G1444+G1441</f>
        <v>5481</v>
      </c>
      <c r="H1439" s="95">
        <f>H1443+H1442+H1440+H1444+H1441</f>
        <v>5481</v>
      </c>
      <c r="I1439" s="95">
        <f>I1443+I1442+I1440+I1444+I1441</f>
        <v>5481</v>
      </c>
    </row>
    <row r="1440" spans="2:9" ht="51" customHeight="1">
      <c r="B1440" s="303" t="s">
        <v>1803</v>
      </c>
      <c r="C1440" s="72" t="s">
        <v>103</v>
      </c>
      <c r="D1440" s="13" t="s">
        <v>112</v>
      </c>
      <c r="E1440" s="129" t="s">
        <v>1758</v>
      </c>
      <c r="F1440" s="80">
        <v>200</v>
      </c>
      <c r="G1440" s="35">
        <v>5481</v>
      </c>
      <c r="H1440" s="35">
        <v>5481</v>
      </c>
      <c r="I1440" s="35">
        <v>5481</v>
      </c>
    </row>
    <row r="1441" spans="2:9" ht="43.5" customHeight="1" hidden="1">
      <c r="B1441" s="303" t="s">
        <v>1874</v>
      </c>
      <c r="C1441" s="72" t="s">
        <v>103</v>
      </c>
      <c r="D1441" s="13" t="s">
        <v>112</v>
      </c>
      <c r="E1441" s="129" t="s">
        <v>1758</v>
      </c>
      <c r="F1441" s="80">
        <v>500</v>
      </c>
      <c r="G1441" s="35"/>
      <c r="H1441" s="35"/>
      <c r="I1441" s="35"/>
    </row>
    <row r="1442" spans="2:9" ht="47.25" hidden="1">
      <c r="B1442" s="142" t="s">
        <v>1581</v>
      </c>
      <c r="C1442" s="72" t="s">
        <v>103</v>
      </c>
      <c r="D1442" s="13" t="s">
        <v>112</v>
      </c>
      <c r="E1442" s="129" t="s">
        <v>183</v>
      </c>
      <c r="F1442" s="80">
        <v>200</v>
      </c>
      <c r="G1442" s="35"/>
      <c r="H1442" s="35"/>
      <c r="I1442" s="35"/>
    </row>
    <row r="1443" spans="2:9" ht="39.75" customHeight="1" hidden="1">
      <c r="B1443" s="142" t="s">
        <v>888</v>
      </c>
      <c r="C1443" s="72" t="s">
        <v>103</v>
      </c>
      <c r="D1443" s="13" t="s">
        <v>112</v>
      </c>
      <c r="E1443" s="129" t="s">
        <v>183</v>
      </c>
      <c r="F1443" s="52" t="s">
        <v>75</v>
      </c>
      <c r="G1443" s="35"/>
      <c r="H1443" s="35"/>
      <c r="I1443" s="35"/>
    </row>
    <row r="1444" spans="2:9" ht="39.75" customHeight="1" hidden="1">
      <c r="B1444" s="142" t="s">
        <v>1873</v>
      </c>
      <c r="C1444" s="72" t="s">
        <v>103</v>
      </c>
      <c r="D1444" s="13" t="s">
        <v>112</v>
      </c>
      <c r="E1444" s="129" t="s">
        <v>183</v>
      </c>
      <c r="F1444" s="52" t="s">
        <v>64</v>
      </c>
      <c r="G1444" s="35"/>
      <c r="H1444" s="35"/>
      <c r="I1444" s="35"/>
    </row>
    <row r="1445" spans="2:9" ht="51" customHeight="1" hidden="1">
      <c r="B1445" s="142" t="s">
        <v>1840</v>
      </c>
      <c r="C1445" s="72" t="s">
        <v>103</v>
      </c>
      <c r="D1445" s="13" t="s">
        <v>112</v>
      </c>
      <c r="E1445" s="129" t="s">
        <v>1839</v>
      </c>
      <c r="F1445" s="52"/>
      <c r="G1445" s="35">
        <f>G1446</f>
        <v>0</v>
      </c>
      <c r="H1445" s="35">
        <f>H1446</f>
        <v>0</v>
      </c>
      <c r="I1445" s="35">
        <f>I1446</f>
        <v>0</v>
      </c>
    </row>
    <row r="1446" spans="2:9" ht="51" customHeight="1" hidden="1">
      <c r="B1446" s="142" t="s">
        <v>1581</v>
      </c>
      <c r="C1446" s="72" t="s">
        <v>103</v>
      </c>
      <c r="D1446" s="13" t="s">
        <v>112</v>
      </c>
      <c r="E1446" s="129" t="s">
        <v>1838</v>
      </c>
      <c r="F1446" s="80">
        <v>200</v>
      </c>
      <c r="G1446" s="35"/>
      <c r="H1446" s="35"/>
      <c r="I1446" s="35"/>
    </row>
    <row r="1447" spans="2:9" ht="47.25">
      <c r="B1447" s="146" t="s">
        <v>576</v>
      </c>
      <c r="C1447" s="70" t="s">
        <v>103</v>
      </c>
      <c r="D1447" s="71" t="s">
        <v>112</v>
      </c>
      <c r="E1447" s="130" t="s">
        <v>30</v>
      </c>
      <c r="F1447" s="131"/>
      <c r="G1447" s="211">
        <f>G1448</f>
        <v>131817</v>
      </c>
      <c r="H1447" s="211">
        <f>H1448</f>
        <v>66128</v>
      </c>
      <c r="I1447" s="211">
        <f>I1448</f>
        <v>66128</v>
      </c>
    </row>
    <row r="1448" spans="2:9" ht="15.75">
      <c r="B1448" s="146" t="s">
        <v>582</v>
      </c>
      <c r="C1448" s="70" t="s">
        <v>103</v>
      </c>
      <c r="D1448" s="71" t="s">
        <v>112</v>
      </c>
      <c r="E1448" s="130" t="s">
        <v>480</v>
      </c>
      <c r="F1448" s="131"/>
      <c r="G1448" s="211">
        <f>G1449+G1453+G1457+G1462</f>
        <v>131817</v>
      </c>
      <c r="H1448" s="211">
        <f>H1449+H1453+H1457+H1462</f>
        <v>66128</v>
      </c>
      <c r="I1448" s="211">
        <f>I1449+I1453+I1457+I1462</f>
        <v>66128</v>
      </c>
    </row>
    <row r="1449" spans="2:9" ht="31.5">
      <c r="B1449" s="275" t="s">
        <v>620</v>
      </c>
      <c r="C1449" s="70" t="s">
        <v>103</v>
      </c>
      <c r="D1449" s="71" t="s">
        <v>112</v>
      </c>
      <c r="E1449" s="106" t="s">
        <v>621</v>
      </c>
      <c r="F1449" s="81"/>
      <c r="G1449" s="211">
        <f>G1450+G1452</f>
        <v>68542</v>
      </c>
      <c r="H1449" s="211">
        <f>H1450+H1452</f>
        <v>0</v>
      </c>
      <c r="I1449" s="211">
        <f>I1450+I1452</f>
        <v>0</v>
      </c>
    </row>
    <row r="1450" spans="2:9" ht="94.5">
      <c r="B1450" s="146" t="s">
        <v>1657</v>
      </c>
      <c r="C1450" s="70" t="s">
        <v>103</v>
      </c>
      <c r="D1450" s="71" t="s">
        <v>112</v>
      </c>
      <c r="E1450" s="106" t="s">
        <v>622</v>
      </c>
      <c r="F1450" s="81">
        <v>300</v>
      </c>
      <c r="G1450" s="35">
        <v>68542</v>
      </c>
      <c r="H1450" s="35">
        <v>0</v>
      </c>
      <c r="I1450" s="35">
        <v>0</v>
      </c>
    </row>
    <row r="1451" spans="2:9" ht="78.75" hidden="1">
      <c r="B1451" s="146" t="s">
        <v>623</v>
      </c>
      <c r="C1451" s="70" t="s">
        <v>103</v>
      </c>
      <c r="D1451" s="71" t="s">
        <v>112</v>
      </c>
      <c r="E1451" s="106" t="s">
        <v>622</v>
      </c>
      <c r="F1451" s="81">
        <v>500</v>
      </c>
      <c r="G1451" s="211"/>
      <c r="H1451" s="211"/>
      <c r="I1451" s="211"/>
    </row>
    <row r="1452" spans="2:9" ht="78.75" hidden="1">
      <c r="B1452" s="146" t="s">
        <v>1811</v>
      </c>
      <c r="C1452" s="70" t="s">
        <v>103</v>
      </c>
      <c r="D1452" s="71" t="s">
        <v>112</v>
      </c>
      <c r="E1452" s="106" t="s">
        <v>622</v>
      </c>
      <c r="F1452" s="81">
        <v>500</v>
      </c>
      <c r="G1452" s="35"/>
      <c r="H1452" s="35"/>
      <c r="I1452" s="35"/>
    </row>
    <row r="1453" spans="2:9" ht="31.5">
      <c r="B1453" s="275" t="s">
        <v>624</v>
      </c>
      <c r="C1453" s="70" t="s">
        <v>103</v>
      </c>
      <c r="D1453" s="71" t="s">
        <v>112</v>
      </c>
      <c r="E1453" s="106" t="s">
        <v>625</v>
      </c>
      <c r="F1453" s="81"/>
      <c r="G1453" s="211">
        <f>G1454+G1456</f>
        <v>24845</v>
      </c>
      <c r="H1453" s="211">
        <f>H1454+H1456</f>
        <v>40828</v>
      </c>
      <c r="I1453" s="211">
        <f>I1454+I1456</f>
        <v>40828</v>
      </c>
    </row>
    <row r="1454" spans="2:9" ht="78.75">
      <c r="B1454" s="146" t="s">
        <v>1658</v>
      </c>
      <c r="C1454" s="70" t="s">
        <v>103</v>
      </c>
      <c r="D1454" s="71" t="s">
        <v>112</v>
      </c>
      <c r="E1454" s="106" t="s">
        <v>626</v>
      </c>
      <c r="F1454" s="81">
        <v>300</v>
      </c>
      <c r="G1454" s="35">
        <v>24845</v>
      </c>
      <c r="H1454" s="35">
        <v>40828</v>
      </c>
      <c r="I1454" s="35">
        <v>40828</v>
      </c>
    </row>
    <row r="1455" spans="2:9" ht="63" hidden="1">
      <c r="B1455" s="146" t="s">
        <v>627</v>
      </c>
      <c r="C1455" s="70" t="s">
        <v>103</v>
      </c>
      <c r="D1455" s="71" t="s">
        <v>112</v>
      </c>
      <c r="E1455" s="106" t="s">
        <v>626</v>
      </c>
      <c r="F1455" s="81">
        <v>500</v>
      </c>
      <c r="G1455" s="211"/>
      <c r="H1455" s="211"/>
      <c r="I1455" s="211"/>
    </row>
    <row r="1456" spans="2:9" ht="66.75" customHeight="1" hidden="1">
      <c r="B1456" s="146" t="s">
        <v>1884</v>
      </c>
      <c r="C1456" s="70" t="s">
        <v>103</v>
      </c>
      <c r="D1456" s="71" t="s">
        <v>112</v>
      </c>
      <c r="E1456" s="106" t="s">
        <v>626</v>
      </c>
      <c r="F1456" s="81">
        <v>500</v>
      </c>
      <c r="G1456" s="211"/>
      <c r="H1456" s="211"/>
      <c r="I1456" s="211"/>
    </row>
    <row r="1457" spans="2:9" ht="20.25" customHeight="1">
      <c r="B1457" s="146" t="s">
        <v>628</v>
      </c>
      <c r="C1457" s="70" t="s">
        <v>103</v>
      </c>
      <c r="D1457" s="71" t="s">
        <v>112</v>
      </c>
      <c r="E1457" s="106" t="s">
        <v>629</v>
      </c>
      <c r="F1457" s="131"/>
      <c r="G1457" s="211">
        <f>G1461+G1460+G1458+G1459</f>
        <v>25300</v>
      </c>
      <c r="H1457" s="211">
        <f>H1461+H1460+H1458+H1459</f>
        <v>25300</v>
      </c>
      <c r="I1457" s="211">
        <f>I1461+I1460+I1458+I1459</f>
        <v>25300</v>
      </c>
    </row>
    <row r="1458" spans="2:9" ht="47.25" hidden="1">
      <c r="B1458" s="275" t="s">
        <v>1745</v>
      </c>
      <c r="C1458" s="70" t="s">
        <v>103</v>
      </c>
      <c r="D1458" s="71" t="s">
        <v>112</v>
      </c>
      <c r="E1458" s="106" t="s">
        <v>630</v>
      </c>
      <c r="F1458" s="81">
        <v>300</v>
      </c>
      <c r="G1458" s="35"/>
      <c r="H1458" s="35"/>
      <c r="I1458" s="35"/>
    </row>
    <row r="1459" spans="2:9" ht="52.5" customHeight="1" hidden="1">
      <c r="B1459" s="275" t="s">
        <v>1812</v>
      </c>
      <c r="C1459" s="70" t="s">
        <v>103</v>
      </c>
      <c r="D1459" s="71" t="s">
        <v>112</v>
      </c>
      <c r="E1459" s="106" t="s">
        <v>630</v>
      </c>
      <c r="F1459" s="81">
        <v>500</v>
      </c>
      <c r="G1459" s="35"/>
      <c r="H1459" s="35"/>
      <c r="I1459" s="35"/>
    </row>
    <row r="1460" spans="2:9" ht="63">
      <c r="B1460" s="275" t="s">
        <v>631</v>
      </c>
      <c r="C1460" s="70" t="s">
        <v>103</v>
      </c>
      <c r="D1460" s="71" t="s">
        <v>112</v>
      </c>
      <c r="E1460" s="13" t="s">
        <v>632</v>
      </c>
      <c r="F1460" s="81">
        <v>300</v>
      </c>
      <c r="G1460" s="35">
        <v>300</v>
      </c>
      <c r="H1460" s="35">
        <v>300</v>
      </c>
      <c r="I1460" s="35">
        <v>300</v>
      </c>
    </row>
    <row r="1461" spans="2:9" ht="47.25">
      <c r="B1461" s="275" t="s">
        <v>633</v>
      </c>
      <c r="C1461" s="70" t="s">
        <v>103</v>
      </c>
      <c r="D1461" s="71" t="s">
        <v>112</v>
      </c>
      <c r="E1461" s="13" t="s">
        <v>632</v>
      </c>
      <c r="F1461" s="81">
        <v>500</v>
      </c>
      <c r="G1461" s="35">
        <v>25000</v>
      </c>
      <c r="H1461" s="35">
        <v>25000</v>
      </c>
      <c r="I1461" s="35">
        <v>25000</v>
      </c>
    </row>
    <row r="1462" spans="2:9" ht="31.5">
      <c r="B1462" s="275" t="s">
        <v>634</v>
      </c>
      <c r="C1462" s="70" t="s">
        <v>103</v>
      </c>
      <c r="D1462" s="71" t="s">
        <v>112</v>
      </c>
      <c r="E1462" s="106" t="s">
        <v>635</v>
      </c>
      <c r="F1462" s="81"/>
      <c r="G1462" s="211">
        <f>G1463+G1464</f>
        <v>13130</v>
      </c>
      <c r="H1462" s="211">
        <f>H1463+H1464</f>
        <v>0</v>
      </c>
      <c r="I1462" s="211">
        <f>I1463+I1464</f>
        <v>0</v>
      </c>
    </row>
    <row r="1463" spans="2:9" ht="47.25" hidden="1">
      <c r="B1463" s="146" t="s">
        <v>636</v>
      </c>
      <c r="C1463" s="70" t="s">
        <v>103</v>
      </c>
      <c r="D1463" s="71" t="s">
        <v>112</v>
      </c>
      <c r="E1463" s="106" t="s">
        <v>637</v>
      </c>
      <c r="F1463" s="81">
        <v>300</v>
      </c>
      <c r="G1463" s="35"/>
      <c r="H1463" s="35"/>
      <c r="I1463" s="35"/>
    </row>
    <row r="1464" spans="2:9" ht="31.5">
      <c r="B1464" s="146" t="s">
        <v>1885</v>
      </c>
      <c r="C1464" s="70" t="s">
        <v>103</v>
      </c>
      <c r="D1464" s="71" t="s">
        <v>112</v>
      </c>
      <c r="E1464" s="106" t="s">
        <v>637</v>
      </c>
      <c r="F1464" s="81">
        <v>500</v>
      </c>
      <c r="G1464" s="35">
        <v>13130</v>
      </c>
      <c r="H1464" s="35">
        <v>0</v>
      </c>
      <c r="I1464" s="35">
        <v>0</v>
      </c>
    </row>
    <row r="1465" spans="2:9" ht="47.25">
      <c r="B1465" s="125" t="s">
        <v>1624</v>
      </c>
      <c r="C1465" s="70" t="s">
        <v>103</v>
      </c>
      <c r="D1465" s="71" t="s">
        <v>112</v>
      </c>
      <c r="E1465" s="110">
        <v>10</v>
      </c>
      <c r="F1465" s="22"/>
      <c r="G1465" s="211">
        <f aca="true" t="shared" si="76" ref="G1465:I1467">G1466</f>
        <v>850</v>
      </c>
      <c r="H1465" s="211">
        <f t="shared" si="76"/>
        <v>850</v>
      </c>
      <c r="I1465" s="211">
        <f t="shared" si="76"/>
        <v>850</v>
      </c>
    </row>
    <row r="1466" spans="2:9" ht="15.75">
      <c r="B1466" s="121" t="s">
        <v>549</v>
      </c>
      <c r="C1466" s="70" t="s">
        <v>103</v>
      </c>
      <c r="D1466" s="71" t="s">
        <v>112</v>
      </c>
      <c r="E1466" s="110" t="s">
        <v>546</v>
      </c>
      <c r="F1466" s="2"/>
      <c r="G1466" s="211">
        <f t="shared" si="76"/>
        <v>850</v>
      </c>
      <c r="H1466" s="211">
        <f t="shared" si="76"/>
        <v>850</v>
      </c>
      <c r="I1466" s="211">
        <f t="shared" si="76"/>
        <v>850</v>
      </c>
    </row>
    <row r="1467" spans="2:9" ht="31.5">
      <c r="B1467" s="125" t="s">
        <v>550</v>
      </c>
      <c r="C1467" s="70" t="s">
        <v>103</v>
      </c>
      <c r="D1467" s="71" t="s">
        <v>112</v>
      </c>
      <c r="E1467" s="110" t="s">
        <v>547</v>
      </c>
      <c r="F1467" s="22"/>
      <c r="G1467" s="211">
        <f t="shared" si="76"/>
        <v>850</v>
      </c>
      <c r="H1467" s="211">
        <f t="shared" si="76"/>
        <v>850</v>
      </c>
      <c r="I1467" s="211">
        <f t="shared" si="76"/>
        <v>850</v>
      </c>
    </row>
    <row r="1468" spans="2:9" ht="31.5">
      <c r="B1468" s="121" t="s">
        <v>551</v>
      </c>
      <c r="C1468" s="70" t="s">
        <v>103</v>
      </c>
      <c r="D1468" s="71" t="s">
        <v>112</v>
      </c>
      <c r="E1468" s="110" t="s">
        <v>548</v>
      </c>
      <c r="F1468" s="2">
        <v>500</v>
      </c>
      <c r="G1468" s="35">
        <v>850</v>
      </c>
      <c r="H1468" s="35">
        <v>850</v>
      </c>
      <c r="I1468" s="35">
        <v>850</v>
      </c>
    </row>
    <row r="1469" spans="2:9" ht="39" customHeight="1">
      <c r="B1469" s="121" t="s">
        <v>1621</v>
      </c>
      <c r="C1469" s="70" t="s">
        <v>103</v>
      </c>
      <c r="D1469" s="71" t="s">
        <v>112</v>
      </c>
      <c r="E1469" s="119" t="s">
        <v>520</v>
      </c>
      <c r="F1469" s="2"/>
      <c r="G1469" s="35">
        <f aca="true" t="shared" si="77" ref="G1469:I1470">G1470</f>
        <v>30430</v>
      </c>
      <c r="H1469" s="35">
        <f t="shared" si="77"/>
        <v>30430</v>
      </c>
      <c r="I1469" s="35">
        <f t="shared" si="77"/>
        <v>30430</v>
      </c>
    </row>
    <row r="1470" spans="2:9" ht="22.5" customHeight="1">
      <c r="B1470" s="121" t="s">
        <v>326</v>
      </c>
      <c r="C1470" s="70" t="s">
        <v>103</v>
      </c>
      <c r="D1470" s="71" t="s">
        <v>112</v>
      </c>
      <c r="E1470" s="119" t="s">
        <v>419</v>
      </c>
      <c r="F1470" s="201"/>
      <c r="G1470" s="35">
        <f>G1471</f>
        <v>30430</v>
      </c>
      <c r="H1470" s="35">
        <f t="shared" si="77"/>
        <v>30430</v>
      </c>
      <c r="I1470" s="35">
        <f t="shared" si="77"/>
        <v>30430</v>
      </c>
    </row>
    <row r="1471" spans="2:9" ht="50.25" customHeight="1">
      <c r="B1471" s="121" t="s">
        <v>407</v>
      </c>
      <c r="C1471" s="70" t="s">
        <v>103</v>
      </c>
      <c r="D1471" s="71" t="s">
        <v>112</v>
      </c>
      <c r="E1471" s="119" t="s">
        <v>418</v>
      </c>
      <c r="F1471" s="201"/>
      <c r="G1471" s="35">
        <f>G1473+G1472</f>
        <v>30430</v>
      </c>
      <c r="H1471" s="35">
        <f>H1473+H1472</f>
        <v>30430</v>
      </c>
      <c r="I1471" s="35">
        <f>I1473+I1472</f>
        <v>30430</v>
      </c>
    </row>
    <row r="1472" spans="2:9" ht="51.75" customHeight="1" hidden="1">
      <c r="B1472" s="121" t="s">
        <v>1735</v>
      </c>
      <c r="C1472" s="70" t="s">
        <v>103</v>
      </c>
      <c r="D1472" s="71" t="s">
        <v>112</v>
      </c>
      <c r="E1472" s="119" t="s">
        <v>410</v>
      </c>
      <c r="F1472" s="201">
        <v>300</v>
      </c>
      <c r="G1472" s="35"/>
      <c r="H1472" s="35"/>
      <c r="I1472" s="35"/>
    </row>
    <row r="1473" spans="2:9" ht="63">
      <c r="B1473" s="121" t="s">
        <v>1659</v>
      </c>
      <c r="C1473" s="70" t="s">
        <v>103</v>
      </c>
      <c r="D1473" s="71" t="s">
        <v>112</v>
      </c>
      <c r="E1473" s="119" t="s">
        <v>412</v>
      </c>
      <c r="F1473" s="201">
        <v>300</v>
      </c>
      <c r="G1473" s="35">
        <v>30430</v>
      </c>
      <c r="H1473" s="35">
        <v>30430</v>
      </c>
      <c r="I1473" s="35">
        <v>30430</v>
      </c>
    </row>
    <row r="1474" spans="2:9" ht="39" customHeight="1">
      <c r="B1474" s="121" t="s">
        <v>184</v>
      </c>
      <c r="C1474" s="70" t="s">
        <v>103</v>
      </c>
      <c r="D1474" s="71" t="s">
        <v>112</v>
      </c>
      <c r="E1474" s="106">
        <v>13</v>
      </c>
      <c r="F1474" s="81"/>
      <c r="G1474" s="95">
        <f>G1477+G1478</f>
        <v>362712</v>
      </c>
      <c r="H1474" s="95">
        <f>H1477+H1478</f>
        <v>364229</v>
      </c>
      <c r="I1474" s="95">
        <f>I1477+I1478</f>
        <v>365819</v>
      </c>
    </row>
    <row r="1475" spans="2:9" ht="34.5" customHeight="1">
      <c r="B1475" s="121" t="s">
        <v>185</v>
      </c>
      <c r="C1475" s="70" t="s">
        <v>103</v>
      </c>
      <c r="D1475" s="71" t="s">
        <v>112</v>
      </c>
      <c r="E1475" s="106" t="s">
        <v>215</v>
      </c>
      <c r="F1475" s="81"/>
      <c r="G1475" s="95">
        <f aca="true" t="shared" si="78" ref="G1475:I1476">G1476</f>
        <v>321712</v>
      </c>
      <c r="H1475" s="95">
        <f t="shared" si="78"/>
        <v>322729</v>
      </c>
      <c r="I1475" s="95">
        <f t="shared" si="78"/>
        <v>323819</v>
      </c>
    </row>
    <row r="1476" spans="2:9" ht="24" customHeight="1">
      <c r="B1476" s="121" t="s">
        <v>219</v>
      </c>
      <c r="C1476" s="70" t="s">
        <v>103</v>
      </c>
      <c r="D1476" s="71" t="s">
        <v>112</v>
      </c>
      <c r="E1476" s="106" t="s">
        <v>216</v>
      </c>
      <c r="F1476" s="81"/>
      <c r="G1476" s="95">
        <f t="shared" si="78"/>
        <v>321712</v>
      </c>
      <c r="H1476" s="95">
        <f t="shared" si="78"/>
        <v>322729</v>
      </c>
      <c r="I1476" s="95">
        <f t="shared" si="78"/>
        <v>323819</v>
      </c>
    </row>
    <row r="1477" spans="2:9" ht="63">
      <c r="B1477" s="121" t="s">
        <v>217</v>
      </c>
      <c r="C1477" s="70" t="s">
        <v>103</v>
      </c>
      <c r="D1477" s="71" t="s">
        <v>112</v>
      </c>
      <c r="E1477" s="106" t="s">
        <v>1452</v>
      </c>
      <c r="F1477" s="81">
        <v>300</v>
      </c>
      <c r="G1477" s="35">
        <v>321712</v>
      </c>
      <c r="H1477" s="35">
        <v>322729</v>
      </c>
      <c r="I1477" s="35">
        <v>323819</v>
      </c>
    </row>
    <row r="1478" spans="2:9" ht="48" thickBot="1">
      <c r="B1478" s="248" t="s">
        <v>218</v>
      </c>
      <c r="C1478" s="70" t="s">
        <v>103</v>
      </c>
      <c r="D1478" s="71" t="s">
        <v>112</v>
      </c>
      <c r="E1478" s="106" t="s">
        <v>1452</v>
      </c>
      <c r="F1478" s="81">
        <v>500</v>
      </c>
      <c r="G1478" s="35">
        <v>41000</v>
      </c>
      <c r="H1478" s="35">
        <v>41500</v>
      </c>
      <c r="I1478" s="35">
        <v>42000</v>
      </c>
    </row>
    <row r="1479" spans="2:9" ht="16.5" thickBot="1">
      <c r="B1479" s="172" t="s">
        <v>65</v>
      </c>
      <c r="C1479" s="8">
        <v>10</v>
      </c>
      <c r="D1479" s="9" t="s">
        <v>56</v>
      </c>
      <c r="E1479" s="9"/>
      <c r="F1479" s="11"/>
      <c r="G1479" s="33">
        <f>G1480+G1502+G1484</f>
        <v>1536796</v>
      </c>
      <c r="H1479" s="33">
        <f>H1480+H1502+H1484</f>
        <v>1505130</v>
      </c>
      <c r="I1479" s="33">
        <f>I1480+I1502+I1484</f>
        <v>1522908</v>
      </c>
    </row>
    <row r="1480" spans="2:9" ht="31.5">
      <c r="B1480" s="232" t="s">
        <v>1638</v>
      </c>
      <c r="C1480" s="40" t="s">
        <v>103</v>
      </c>
      <c r="D1480" s="2" t="s">
        <v>29</v>
      </c>
      <c r="E1480" s="114" t="s">
        <v>3</v>
      </c>
      <c r="F1480" s="3"/>
      <c r="G1480" s="35">
        <f aca="true" t="shared" si="79" ref="G1480:I1482">G1481</f>
        <v>315224</v>
      </c>
      <c r="H1480" s="35">
        <f t="shared" si="79"/>
        <v>327224</v>
      </c>
      <c r="I1480" s="35">
        <f t="shared" si="79"/>
        <v>327224</v>
      </c>
    </row>
    <row r="1481" spans="2:9" ht="15.75">
      <c r="B1481" s="232" t="s">
        <v>1201</v>
      </c>
      <c r="C1481" s="40" t="s">
        <v>103</v>
      </c>
      <c r="D1481" s="2" t="s">
        <v>29</v>
      </c>
      <c r="E1481" s="114" t="s">
        <v>594</v>
      </c>
      <c r="F1481" s="3"/>
      <c r="G1481" s="35">
        <f t="shared" si="79"/>
        <v>315224</v>
      </c>
      <c r="H1481" s="35">
        <f t="shared" si="79"/>
        <v>327224</v>
      </c>
      <c r="I1481" s="35">
        <f t="shared" si="79"/>
        <v>327224</v>
      </c>
    </row>
    <row r="1482" spans="2:9" ht="31.5">
      <c r="B1482" s="232" t="s">
        <v>1057</v>
      </c>
      <c r="C1482" s="40" t="s">
        <v>103</v>
      </c>
      <c r="D1482" s="2" t="s">
        <v>29</v>
      </c>
      <c r="E1482" s="114" t="s">
        <v>1056</v>
      </c>
      <c r="F1482" s="3"/>
      <c r="G1482" s="35">
        <f t="shared" si="79"/>
        <v>315224</v>
      </c>
      <c r="H1482" s="35">
        <f t="shared" si="79"/>
        <v>327224</v>
      </c>
      <c r="I1482" s="35">
        <f t="shared" si="79"/>
        <v>327224</v>
      </c>
    </row>
    <row r="1483" spans="2:9" ht="94.5">
      <c r="B1483" s="232" t="s">
        <v>1202</v>
      </c>
      <c r="C1483" s="40" t="s">
        <v>103</v>
      </c>
      <c r="D1483" s="2" t="s">
        <v>29</v>
      </c>
      <c r="E1483" s="114" t="s">
        <v>1453</v>
      </c>
      <c r="F1483" s="3" t="s">
        <v>64</v>
      </c>
      <c r="G1483" s="35">
        <v>315224</v>
      </c>
      <c r="H1483" s="35">
        <v>327224</v>
      </c>
      <c r="I1483" s="35">
        <v>327224</v>
      </c>
    </row>
    <row r="1484" spans="2:9" ht="31.5">
      <c r="B1484" s="232" t="s">
        <v>722</v>
      </c>
      <c r="C1484" s="70" t="s">
        <v>103</v>
      </c>
      <c r="D1484" s="71" t="s">
        <v>29</v>
      </c>
      <c r="E1484" s="168">
        <v>4</v>
      </c>
      <c r="F1484" s="6"/>
      <c r="G1484" s="35">
        <f>G1485</f>
        <v>971186</v>
      </c>
      <c r="H1484" s="35">
        <f>H1485</f>
        <v>979145</v>
      </c>
      <c r="I1484" s="35">
        <f>I1485</f>
        <v>1003436</v>
      </c>
    </row>
    <row r="1485" spans="2:9" ht="15.75">
      <c r="B1485" s="232" t="s">
        <v>805</v>
      </c>
      <c r="C1485" s="70" t="s">
        <v>103</v>
      </c>
      <c r="D1485" s="71" t="s">
        <v>29</v>
      </c>
      <c r="E1485" s="114" t="s">
        <v>789</v>
      </c>
      <c r="F1485" s="3"/>
      <c r="G1485" s="35">
        <f>G1486+G1494+G1500</f>
        <v>971186</v>
      </c>
      <c r="H1485" s="35">
        <f>H1486+H1494+H1500</f>
        <v>979145</v>
      </c>
      <c r="I1485" s="35">
        <f>I1486+I1494+I1500</f>
        <v>1003436</v>
      </c>
    </row>
    <row r="1486" spans="2:9" ht="31.5">
      <c r="B1486" s="232" t="s">
        <v>785</v>
      </c>
      <c r="C1486" s="70" t="s">
        <v>103</v>
      </c>
      <c r="D1486" s="71" t="s">
        <v>29</v>
      </c>
      <c r="E1486" s="114" t="s">
        <v>779</v>
      </c>
      <c r="F1486" s="3"/>
      <c r="G1486" s="35">
        <f>G1490+G1491+G1492+G1493+G1487+G1488+G1489</f>
        <v>563240</v>
      </c>
      <c r="H1486" s="35">
        <f>H1490+H1491+H1492+H1493+H1487+H1488+H1489</f>
        <v>563695</v>
      </c>
      <c r="I1486" s="35">
        <f>I1490+I1491+I1492+I1493+I1487+I1488+I1489</f>
        <v>584123</v>
      </c>
    </row>
    <row r="1487" spans="2:9" ht="49.5" customHeight="1" hidden="1">
      <c r="B1487" s="125" t="s">
        <v>1455</v>
      </c>
      <c r="C1487" s="70" t="s">
        <v>103</v>
      </c>
      <c r="D1487" s="71" t="s">
        <v>29</v>
      </c>
      <c r="E1487" s="114" t="s">
        <v>1416</v>
      </c>
      <c r="F1487" s="3">
        <v>800</v>
      </c>
      <c r="G1487" s="35"/>
      <c r="H1487" s="35"/>
      <c r="I1487" s="35"/>
    </row>
    <row r="1488" spans="2:9" ht="51" customHeight="1" hidden="1">
      <c r="B1488" s="232" t="s">
        <v>1456</v>
      </c>
      <c r="C1488" s="70" t="s">
        <v>103</v>
      </c>
      <c r="D1488" s="71" t="s">
        <v>29</v>
      </c>
      <c r="E1488" s="114" t="s">
        <v>1417</v>
      </c>
      <c r="F1488" s="3">
        <v>800</v>
      </c>
      <c r="G1488" s="35"/>
      <c r="H1488" s="35"/>
      <c r="I1488" s="35"/>
    </row>
    <row r="1489" spans="2:9" ht="61.5" customHeight="1" hidden="1">
      <c r="B1489" s="125" t="s">
        <v>1676</v>
      </c>
      <c r="C1489" s="70" t="s">
        <v>103</v>
      </c>
      <c r="D1489" s="71" t="s">
        <v>29</v>
      </c>
      <c r="E1489" s="114" t="s">
        <v>1675</v>
      </c>
      <c r="F1489" s="3">
        <v>500</v>
      </c>
      <c r="G1489" s="35"/>
      <c r="H1489" s="35"/>
      <c r="I1489" s="35"/>
    </row>
    <row r="1490" spans="2:9" ht="63">
      <c r="B1490" s="125" t="s">
        <v>806</v>
      </c>
      <c r="C1490" s="70" t="s">
        <v>103</v>
      </c>
      <c r="D1490" s="71" t="s">
        <v>29</v>
      </c>
      <c r="E1490" s="114" t="s">
        <v>790</v>
      </c>
      <c r="F1490" s="3">
        <v>500</v>
      </c>
      <c r="G1490" s="35">
        <v>444713</v>
      </c>
      <c r="H1490" s="35">
        <v>444713</v>
      </c>
      <c r="I1490" s="35">
        <v>464725</v>
      </c>
    </row>
    <row r="1491" spans="2:9" ht="94.5">
      <c r="B1491" s="232" t="s">
        <v>1660</v>
      </c>
      <c r="C1491" s="70" t="s">
        <v>103</v>
      </c>
      <c r="D1491" s="71" t="s">
        <v>29</v>
      </c>
      <c r="E1491" s="114" t="s">
        <v>791</v>
      </c>
      <c r="F1491" s="3">
        <v>300</v>
      </c>
      <c r="G1491" s="35">
        <v>9994</v>
      </c>
      <c r="H1491" s="35">
        <v>10449</v>
      </c>
      <c r="I1491" s="35">
        <v>10865</v>
      </c>
    </row>
    <row r="1492" spans="2:9" ht="47.25">
      <c r="B1492" s="232" t="s">
        <v>800</v>
      </c>
      <c r="C1492" s="70" t="s">
        <v>103</v>
      </c>
      <c r="D1492" s="71" t="s">
        <v>29</v>
      </c>
      <c r="E1492" s="114" t="s">
        <v>792</v>
      </c>
      <c r="F1492" s="3">
        <v>500</v>
      </c>
      <c r="G1492" s="35">
        <v>98383</v>
      </c>
      <c r="H1492" s="35">
        <v>98383</v>
      </c>
      <c r="I1492" s="35">
        <v>98383</v>
      </c>
    </row>
    <row r="1493" spans="2:9" ht="47.25">
      <c r="B1493" s="232" t="s">
        <v>917</v>
      </c>
      <c r="C1493" s="70" t="s">
        <v>103</v>
      </c>
      <c r="D1493" s="71" t="s">
        <v>29</v>
      </c>
      <c r="E1493" s="114" t="s">
        <v>793</v>
      </c>
      <c r="F1493" s="3">
        <v>500</v>
      </c>
      <c r="G1493" s="35">
        <v>10150</v>
      </c>
      <c r="H1493" s="35">
        <v>10150</v>
      </c>
      <c r="I1493" s="35">
        <v>10150</v>
      </c>
    </row>
    <row r="1494" spans="2:9" ht="37.5" customHeight="1">
      <c r="B1494" s="232" t="s">
        <v>801</v>
      </c>
      <c r="C1494" s="70" t="s">
        <v>103</v>
      </c>
      <c r="D1494" s="71" t="s">
        <v>29</v>
      </c>
      <c r="E1494" s="114" t="s">
        <v>794</v>
      </c>
      <c r="F1494" s="6"/>
      <c r="G1494" s="35">
        <f>G1496+G1498+G1499+G1497+G1495</f>
        <v>407411</v>
      </c>
      <c r="H1494" s="35">
        <f>H1496+H1498+H1499+H1497+H1495</f>
        <v>414967</v>
      </c>
      <c r="I1494" s="35">
        <f>I1496+I1498+I1499+I1497+I1495</f>
        <v>418830</v>
      </c>
    </row>
    <row r="1495" spans="2:9" ht="47.25" hidden="1">
      <c r="B1495" s="232" t="s">
        <v>1586</v>
      </c>
      <c r="C1495" s="70" t="s">
        <v>103</v>
      </c>
      <c r="D1495" s="71" t="s">
        <v>29</v>
      </c>
      <c r="E1495" s="114" t="s">
        <v>1585</v>
      </c>
      <c r="F1495" s="3">
        <v>800</v>
      </c>
      <c r="G1495" s="35"/>
      <c r="H1495" s="35"/>
      <c r="I1495" s="35"/>
    </row>
    <row r="1496" spans="2:9" ht="31.5">
      <c r="B1496" s="232" t="s">
        <v>807</v>
      </c>
      <c r="C1496" s="70" t="s">
        <v>103</v>
      </c>
      <c r="D1496" s="71" t="s">
        <v>29</v>
      </c>
      <c r="E1496" s="114" t="s">
        <v>795</v>
      </c>
      <c r="F1496" s="3">
        <v>500</v>
      </c>
      <c r="G1496" s="35">
        <v>7463</v>
      </c>
      <c r="H1496" s="35">
        <v>7463</v>
      </c>
      <c r="I1496" s="35">
        <v>7463</v>
      </c>
    </row>
    <row r="1497" spans="2:9" ht="63">
      <c r="B1497" s="125" t="s">
        <v>1668</v>
      </c>
      <c r="C1497" s="72" t="s">
        <v>103</v>
      </c>
      <c r="D1497" s="13" t="s">
        <v>112</v>
      </c>
      <c r="E1497" s="110" t="s">
        <v>523</v>
      </c>
      <c r="F1497" s="2">
        <v>500</v>
      </c>
      <c r="G1497" s="35">
        <v>7937</v>
      </c>
      <c r="H1497" s="35">
        <v>4961</v>
      </c>
      <c r="I1497" s="35">
        <v>4023</v>
      </c>
    </row>
    <row r="1498" spans="2:9" ht="47.25">
      <c r="B1498" s="232" t="s">
        <v>802</v>
      </c>
      <c r="C1498" s="70" t="s">
        <v>103</v>
      </c>
      <c r="D1498" s="71" t="s">
        <v>29</v>
      </c>
      <c r="E1498" s="114" t="s">
        <v>796</v>
      </c>
      <c r="F1498" s="3">
        <v>500</v>
      </c>
      <c r="G1498" s="35">
        <v>109486</v>
      </c>
      <c r="H1498" s="35">
        <v>120018</v>
      </c>
      <c r="I1498" s="35">
        <v>124819</v>
      </c>
    </row>
    <row r="1499" spans="2:9" ht="47.25">
      <c r="B1499" s="232" t="s">
        <v>803</v>
      </c>
      <c r="C1499" s="70" t="s">
        <v>103</v>
      </c>
      <c r="D1499" s="71" t="s">
        <v>29</v>
      </c>
      <c r="E1499" s="114" t="s">
        <v>797</v>
      </c>
      <c r="F1499" s="3">
        <v>500</v>
      </c>
      <c r="G1499" s="35">
        <v>282525</v>
      </c>
      <c r="H1499" s="35">
        <v>282525</v>
      </c>
      <c r="I1499" s="35">
        <v>282525</v>
      </c>
    </row>
    <row r="1500" spans="2:9" ht="31.5">
      <c r="B1500" s="232" t="s">
        <v>804</v>
      </c>
      <c r="C1500" s="70" t="s">
        <v>103</v>
      </c>
      <c r="D1500" s="71" t="s">
        <v>29</v>
      </c>
      <c r="E1500" s="114" t="s">
        <v>798</v>
      </c>
      <c r="F1500" s="6"/>
      <c r="G1500" s="35">
        <f>G1501</f>
        <v>535</v>
      </c>
      <c r="H1500" s="35">
        <f>H1501</f>
        <v>483</v>
      </c>
      <c r="I1500" s="35">
        <f>I1501</f>
        <v>483</v>
      </c>
    </row>
    <row r="1501" spans="2:9" ht="157.5">
      <c r="B1501" s="232" t="s">
        <v>1661</v>
      </c>
      <c r="C1501" s="70" t="s">
        <v>103</v>
      </c>
      <c r="D1501" s="71" t="s">
        <v>29</v>
      </c>
      <c r="E1501" s="2" t="s">
        <v>799</v>
      </c>
      <c r="F1501" s="3">
        <v>600</v>
      </c>
      <c r="G1501" s="35">
        <v>535</v>
      </c>
      <c r="H1501" s="35">
        <v>483</v>
      </c>
      <c r="I1501" s="35">
        <v>483</v>
      </c>
    </row>
    <row r="1502" spans="2:9" ht="47.25">
      <c r="B1502" s="146" t="s">
        <v>576</v>
      </c>
      <c r="C1502" s="70" t="s">
        <v>103</v>
      </c>
      <c r="D1502" s="71" t="s">
        <v>29</v>
      </c>
      <c r="E1502" s="130" t="s">
        <v>30</v>
      </c>
      <c r="F1502" s="81"/>
      <c r="G1502" s="211">
        <f aca="true" t="shared" si="80" ref="G1502:I1503">G1503</f>
        <v>250386</v>
      </c>
      <c r="H1502" s="211">
        <f t="shared" si="80"/>
        <v>198761</v>
      </c>
      <c r="I1502" s="211">
        <f t="shared" si="80"/>
        <v>192248</v>
      </c>
    </row>
    <row r="1503" spans="2:9" ht="22.5" customHeight="1">
      <c r="B1503" s="146" t="s">
        <v>582</v>
      </c>
      <c r="C1503" s="70" t="s">
        <v>103</v>
      </c>
      <c r="D1503" s="71" t="s">
        <v>29</v>
      </c>
      <c r="E1503" s="130" t="s">
        <v>480</v>
      </c>
      <c r="F1503" s="81"/>
      <c r="G1503" s="211">
        <f t="shared" si="80"/>
        <v>250386</v>
      </c>
      <c r="H1503" s="211">
        <f t="shared" si="80"/>
        <v>198761</v>
      </c>
      <c r="I1503" s="211">
        <f t="shared" si="80"/>
        <v>192248</v>
      </c>
    </row>
    <row r="1504" spans="2:9" ht="31.5">
      <c r="B1504" s="146" t="s">
        <v>638</v>
      </c>
      <c r="C1504" s="70" t="s">
        <v>103</v>
      </c>
      <c r="D1504" s="71" t="s">
        <v>29</v>
      </c>
      <c r="E1504" s="106" t="s">
        <v>639</v>
      </c>
      <c r="F1504" s="81"/>
      <c r="G1504" s="211">
        <f>G1505+G1507+G1506</f>
        <v>250386</v>
      </c>
      <c r="H1504" s="211">
        <f>H1505+H1507+H1506</f>
        <v>198761</v>
      </c>
      <c r="I1504" s="211">
        <f>I1505+I1507+I1506</f>
        <v>192248</v>
      </c>
    </row>
    <row r="1505" spans="2:9" ht="54" customHeight="1" hidden="1">
      <c r="B1505" s="275" t="s">
        <v>640</v>
      </c>
      <c r="C1505" s="70" t="s">
        <v>103</v>
      </c>
      <c r="D1505" s="71" t="s">
        <v>29</v>
      </c>
      <c r="E1505" s="106" t="s">
        <v>641</v>
      </c>
      <c r="F1505" s="81">
        <v>500</v>
      </c>
      <c r="G1505" s="35"/>
      <c r="H1505" s="35"/>
      <c r="I1505" s="35"/>
    </row>
    <row r="1506" spans="2:9" ht="64.5" customHeight="1" hidden="1">
      <c r="B1506" s="275" t="s">
        <v>1711</v>
      </c>
      <c r="C1506" s="70" t="s">
        <v>103</v>
      </c>
      <c r="D1506" s="71" t="s">
        <v>29</v>
      </c>
      <c r="E1506" s="106" t="s">
        <v>1712</v>
      </c>
      <c r="F1506" s="81">
        <v>500</v>
      </c>
      <c r="G1506" s="35"/>
      <c r="H1506" s="35"/>
      <c r="I1506" s="35"/>
    </row>
    <row r="1507" spans="2:9" ht="63.75" thickBot="1">
      <c r="B1507" s="275" t="s">
        <v>642</v>
      </c>
      <c r="C1507" s="70" t="s">
        <v>103</v>
      </c>
      <c r="D1507" s="71" t="s">
        <v>29</v>
      </c>
      <c r="E1507" s="106" t="s">
        <v>643</v>
      </c>
      <c r="F1507" s="81">
        <v>500</v>
      </c>
      <c r="G1507" s="35">
        <v>250386</v>
      </c>
      <c r="H1507" s="35">
        <v>198761</v>
      </c>
      <c r="I1507" s="35">
        <v>192248</v>
      </c>
    </row>
    <row r="1508" spans="2:9" ht="21.75" customHeight="1" thickBot="1">
      <c r="B1508" s="276" t="s">
        <v>33</v>
      </c>
      <c r="C1508" s="82" t="s">
        <v>103</v>
      </c>
      <c r="D1508" s="83" t="s">
        <v>111</v>
      </c>
      <c r="E1508" s="83"/>
      <c r="F1508" s="83"/>
      <c r="G1508" s="88">
        <f>G1510</f>
        <v>394960</v>
      </c>
      <c r="H1508" s="88">
        <f>H1510</f>
        <v>373494</v>
      </c>
      <c r="I1508" s="88">
        <f>I1510</f>
        <v>430769</v>
      </c>
    </row>
    <row r="1509" spans="2:9" ht="15.75" customHeight="1">
      <c r="B1509" s="277"/>
      <c r="C1509" s="84"/>
      <c r="D1509" s="85"/>
      <c r="E1509" s="85"/>
      <c r="F1509" s="85"/>
      <c r="G1509" s="96"/>
      <c r="H1509" s="96"/>
      <c r="I1509" s="96"/>
    </row>
    <row r="1510" spans="2:9" ht="31.5">
      <c r="B1510" s="125" t="s">
        <v>505</v>
      </c>
      <c r="C1510" s="72" t="s">
        <v>103</v>
      </c>
      <c r="D1510" s="13" t="s">
        <v>111</v>
      </c>
      <c r="E1510" s="129" t="s">
        <v>29</v>
      </c>
      <c r="F1510" s="2"/>
      <c r="G1510" s="179">
        <f>G1511+G1526+G1532</f>
        <v>394960</v>
      </c>
      <c r="H1510" s="179">
        <f>H1511+H1526+H1532</f>
        <v>373494</v>
      </c>
      <c r="I1510" s="179">
        <f>I1511+I1526+I1532</f>
        <v>430769</v>
      </c>
    </row>
    <row r="1511" spans="2:9" ht="31.5">
      <c r="B1511" s="121" t="s">
        <v>506</v>
      </c>
      <c r="C1511" s="72" t="s">
        <v>103</v>
      </c>
      <c r="D1511" s="13" t="s">
        <v>111</v>
      </c>
      <c r="E1511" s="129" t="s">
        <v>571</v>
      </c>
      <c r="F1511" s="2"/>
      <c r="G1511" s="35">
        <f>G1512+G1519</f>
        <v>51112</v>
      </c>
      <c r="H1511" s="35">
        <f>H1512+H1519</f>
        <v>15658</v>
      </c>
      <c r="I1511" s="35">
        <f>I1512+I1519</f>
        <v>64003</v>
      </c>
    </row>
    <row r="1512" spans="2:9" ht="31.5">
      <c r="B1512" s="125" t="s">
        <v>727</v>
      </c>
      <c r="C1512" s="72" t="s">
        <v>103</v>
      </c>
      <c r="D1512" s="13" t="s">
        <v>111</v>
      </c>
      <c r="E1512" s="129" t="s">
        <v>730</v>
      </c>
      <c r="F1512" s="2"/>
      <c r="G1512" s="35">
        <f>G1513</f>
        <v>15658</v>
      </c>
      <c r="H1512" s="35">
        <f>H1513</f>
        <v>15658</v>
      </c>
      <c r="I1512" s="35">
        <f>I1513</f>
        <v>16003</v>
      </c>
    </row>
    <row r="1513" spans="2:9" ht="47.25">
      <c r="B1513" s="279" t="s">
        <v>456</v>
      </c>
      <c r="C1513" s="72" t="s">
        <v>103</v>
      </c>
      <c r="D1513" s="13" t="s">
        <v>111</v>
      </c>
      <c r="E1513" s="13" t="s">
        <v>731</v>
      </c>
      <c r="F1513" s="2">
        <v>600</v>
      </c>
      <c r="G1513" s="35">
        <v>15658</v>
      </c>
      <c r="H1513" s="35">
        <v>15658</v>
      </c>
      <c r="I1513" s="35">
        <v>16003</v>
      </c>
    </row>
    <row r="1514" spans="2:9" ht="31.5" hidden="1">
      <c r="B1514" s="146" t="s">
        <v>644</v>
      </c>
      <c r="C1514" s="70" t="s">
        <v>103</v>
      </c>
      <c r="D1514" s="71" t="s">
        <v>111</v>
      </c>
      <c r="E1514" s="106" t="s">
        <v>645</v>
      </c>
      <c r="F1514" s="81"/>
      <c r="G1514" s="211" t="e">
        <f>G1515</f>
        <v>#REF!</v>
      </c>
      <c r="H1514" s="211" t="e">
        <f>H1515</f>
        <v>#REF!</v>
      </c>
      <c r="I1514" s="211" t="e">
        <f>I1515</f>
        <v>#REF!</v>
      </c>
    </row>
    <row r="1515" spans="2:9" ht="47.25" hidden="1">
      <c r="B1515" s="146" t="s">
        <v>646</v>
      </c>
      <c r="C1515" s="70" t="s">
        <v>103</v>
      </c>
      <c r="D1515" s="71" t="s">
        <v>111</v>
      </c>
      <c r="E1515" s="106" t="s">
        <v>647</v>
      </c>
      <c r="F1515" s="81">
        <v>600</v>
      </c>
      <c r="G1515" s="35" t="e">
        <f>#REF!+#REF!</f>
        <v>#REF!</v>
      </c>
      <c r="H1515" s="35" t="e">
        <f>#REF!+#REF!</f>
        <v>#REF!</v>
      </c>
      <c r="I1515" s="35" t="e">
        <f>#REF!+#REF!</f>
        <v>#REF!</v>
      </c>
    </row>
    <row r="1516" spans="2:9" ht="31.5" hidden="1">
      <c r="B1516" s="278" t="s">
        <v>574</v>
      </c>
      <c r="C1516" s="72">
        <v>10</v>
      </c>
      <c r="D1516" s="13" t="s">
        <v>97</v>
      </c>
      <c r="E1516" s="129" t="s">
        <v>572</v>
      </c>
      <c r="F1516" s="80"/>
      <c r="G1516" s="95" t="e">
        <f>G1517</f>
        <v>#REF!</v>
      </c>
      <c r="H1516" s="95" t="e">
        <f>H1517</f>
        <v>#REF!</v>
      </c>
      <c r="I1516" s="95" t="e">
        <f>I1517</f>
        <v>#REF!</v>
      </c>
    </row>
    <row r="1517" spans="2:9" ht="47.25" hidden="1">
      <c r="B1517" s="279" t="s">
        <v>456</v>
      </c>
      <c r="C1517" s="72">
        <v>10</v>
      </c>
      <c r="D1517" s="13" t="s">
        <v>97</v>
      </c>
      <c r="E1517" s="13" t="s">
        <v>573</v>
      </c>
      <c r="F1517" s="52">
        <v>600</v>
      </c>
      <c r="G1517" s="35" t="e">
        <f>#REF!+#REF!</f>
        <v>#REF!</v>
      </c>
      <c r="H1517" s="35" t="e">
        <f>#REF!+#REF!</f>
        <v>#REF!</v>
      </c>
      <c r="I1517" s="35" t="e">
        <f>#REF!+#REF!</f>
        <v>#REF!</v>
      </c>
    </row>
    <row r="1518" spans="2:9" ht="15.75" hidden="1">
      <c r="B1518" s="308"/>
      <c r="C1518" s="72"/>
      <c r="D1518" s="13"/>
      <c r="E1518" s="129"/>
      <c r="F1518" s="80"/>
      <c r="G1518" s="35"/>
      <c r="H1518" s="35"/>
      <c r="I1518" s="35"/>
    </row>
    <row r="1519" spans="2:9" ht="31.5">
      <c r="B1519" s="308" t="s">
        <v>644</v>
      </c>
      <c r="C1519" s="72" t="s">
        <v>103</v>
      </c>
      <c r="D1519" s="13" t="s">
        <v>111</v>
      </c>
      <c r="E1519" s="129" t="s">
        <v>645</v>
      </c>
      <c r="F1519" s="80"/>
      <c r="G1519" s="35">
        <f>G1521+G1523+G1524+G1520+G1522+G1525</f>
        <v>35454</v>
      </c>
      <c r="H1519" s="35">
        <f>H1521+H1523+H1524+H1520+H1522+H1525</f>
        <v>0</v>
      </c>
      <c r="I1519" s="35">
        <f>I1521+I1523+I1524+I1520+I1522+I1525</f>
        <v>48000</v>
      </c>
    </row>
    <row r="1520" spans="2:9" ht="47.25">
      <c r="B1520" s="308" t="s">
        <v>646</v>
      </c>
      <c r="C1520" s="72" t="s">
        <v>103</v>
      </c>
      <c r="D1520" s="13" t="s">
        <v>111</v>
      </c>
      <c r="E1520" s="129" t="s">
        <v>647</v>
      </c>
      <c r="F1520" s="80">
        <v>600</v>
      </c>
      <c r="G1520" s="35">
        <v>35454</v>
      </c>
      <c r="H1520" s="35">
        <v>0</v>
      </c>
      <c r="I1520" s="35">
        <v>48000</v>
      </c>
    </row>
    <row r="1521" spans="2:9" ht="94.5" hidden="1">
      <c r="B1521" s="308" t="s">
        <v>1875</v>
      </c>
      <c r="C1521" s="72" t="s">
        <v>103</v>
      </c>
      <c r="D1521" s="13" t="s">
        <v>111</v>
      </c>
      <c r="E1521" s="129" t="s">
        <v>1878</v>
      </c>
      <c r="F1521" s="80">
        <v>200</v>
      </c>
      <c r="G1521" s="35"/>
      <c r="H1521" s="35"/>
      <c r="I1521" s="35"/>
    </row>
    <row r="1522" spans="2:9" ht="94.5" hidden="1">
      <c r="B1522" s="308" t="s">
        <v>1886</v>
      </c>
      <c r="C1522" s="72" t="s">
        <v>103</v>
      </c>
      <c r="D1522" s="13" t="s">
        <v>111</v>
      </c>
      <c r="E1522" s="129" t="s">
        <v>1878</v>
      </c>
      <c r="F1522" s="80">
        <v>400</v>
      </c>
      <c r="G1522" s="35"/>
      <c r="H1522" s="35"/>
      <c r="I1522" s="35"/>
    </row>
    <row r="1523" spans="2:9" ht="78.75" hidden="1">
      <c r="B1523" s="308" t="s">
        <v>1876</v>
      </c>
      <c r="C1523" s="72" t="s">
        <v>103</v>
      </c>
      <c r="D1523" s="13" t="s">
        <v>111</v>
      </c>
      <c r="E1523" s="129" t="s">
        <v>1878</v>
      </c>
      <c r="F1523" s="80">
        <v>500</v>
      </c>
      <c r="G1523" s="35"/>
      <c r="H1523" s="35"/>
      <c r="I1523" s="35"/>
    </row>
    <row r="1524" spans="2:9" ht="94.5" hidden="1">
      <c r="B1524" s="308" t="s">
        <v>1877</v>
      </c>
      <c r="C1524" s="72" t="s">
        <v>103</v>
      </c>
      <c r="D1524" s="13" t="s">
        <v>111</v>
      </c>
      <c r="E1524" s="129" t="s">
        <v>1878</v>
      </c>
      <c r="F1524" s="80">
        <v>600</v>
      </c>
      <c r="G1524" s="35"/>
      <c r="H1524" s="35"/>
      <c r="I1524" s="35"/>
    </row>
    <row r="1525" spans="2:9" ht="110.25" hidden="1">
      <c r="B1525" s="308" t="s">
        <v>1887</v>
      </c>
      <c r="C1525" s="72" t="s">
        <v>103</v>
      </c>
      <c r="D1525" s="13" t="s">
        <v>111</v>
      </c>
      <c r="E1525" s="129" t="s">
        <v>1888</v>
      </c>
      <c r="F1525" s="80">
        <v>400</v>
      </c>
      <c r="G1525" s="35"/>
      <c r="H1525" s="35"/>
      <c r="I1525" s="35"/>
    </row>
    <row r="1526" spans="2:9" ht="31.5">
      <c r="B1526" s="147" t="s">
        <v>811</v>
      </c>
      <c r="C1526" s="70" t="s">
        <v>103</v>
      </c>
      <c r="D1526" s="71" t="s">
        <v>111</v>
      </c>
      <c r="E1526" s="143" t="s">
        <v>808</v>
      </c>
      <c r="F1526" s="52"/>
      <c r="G1526" s="87">
        <f>G1527+G1530</f>
        <v>36100</v>
      </c>
      <c r="H1526" s="87">
        <f>H1527+H1530</f>
        <v>40725</v>
      </c>
      <c r="I1526" s="87">
        <f>I1527+I1530</f>
        <v>40725</v>
      </c>
    </row>
    <row r="1527" spans="2:9" ht="23.25" customHeight="1">
      <c r="B1527" s="147" t="s">
        <v>812</v>
      </c>
      <c r="C1527" s="70" t="s">
        <v>103</v>
      </c>
      <c r="D1527" s="71" t="s">
        <v>111</v>
      </c>
      <c r="E1527" s="143" t="s">
        <v>809</v>
      </c>
      <c r="F1527" s="52"/>
      <c r="G1527" s="87">
        <f>G1528+G1529</f>
        <v>35146</v>
      </c>
      <c r="H1527" s="87">
        <f>H1528+H1529</f>
        <v>39657</v>
      </c>
      <c r="I1527" s="87">
        <f>I1528+I1529</f>
        <v>39657</v>
      </c>
    </row>
    <row r="1528" spans="2:9" ht="63">
      <c r="B1528" s="147" t="s">
        <v>890</v>
      </c>
      <c r="C1528" s="70" t="s">
        <v>103</v>
      </c>
      <c r="D1528" s="71" t="s">
        <v>111</v>
      </c>
      <c r="E1528" s="143" t="s">
        <v>810</v>
      </c>
      <c r="F1528" s="52" t="s">
        <v>18</v>
      </c>
      <c r="G1528" s="35">
        <v>35146</v>
      </c>
      <c r="H1528" s="35">
        <v>39657</v>
      </c>
      <c r="I1528" s="35">
        <v>39657</v>
      </c>
    </row>
    <row r="1529" spans="2:9" ht="47.25" hidden="1">
      <c r="B1529" s="147" t="s">
        <v>1587</v>
      </c>
      <c r="C1529" s="70" t="s">
        <v>103</v>
      </c>
      <c r="D1529" s="71" t="s">
        <v>111</v>
      </c>
      <c r="E1529" s="143" t="s">
        <v>810</v>
      </c>
      <c r="F1529" s="52" t="s">
        <v>52</v>
      </c>
      <c r="G1529" s="35"/>
      <c r="H1529" s="35"/>
      <c r="I1529" s="35"/>
    </row>
    <row r="1530" spans="2:9" ht="63">
      <c r="B1530" s="147" t="s">
        <v>1931</v>
      </c>
      <c r="C1530" s="70" t="s">
        <v>103</v>
      </c>
      <c r="D1530" s="71" t="s">
        <v>111</v>
      </c>
      <c r="E1530" s="143" t="s">
        <v>1929</v>
      </c>
      <c r="F1530" s="52"/>
      <c r="G1530" s="35">
        <f>G1531</f>
        <v>954</v>
      </c>
      <c r="H1530" s="35">
        <f>H1531</f>
        <v>1068</v>
      </c>
      <c r="I1530" s="35">
        <f>I1531</f>
        <v>1068</v>
      </c>
    </row>
    <row r="1531" spans="2:9" ht="101.25" customHeight="1">
      <c r="B1531" s="147" t="s">
        <v>1932</v>
      </c>
      <c r="C1531" s="70" t="s">
        <v>103</v>
      </c>
      <c r="D1531" s="71" t="s">
        <v>111</v>
      </c>
      <c r="E1531" s="143" t="s">
        <v>1930</v>
      </c>
      <c r="F1531" s="52" t="s">
        <v>18</v>
      </c>
      <c r="G1531" s="35">
        <v>954</v>
      </c>
      <c r="H1531" s="35">
        <v>1068</v>
      </c>
      <c r="I1531" s="35">
        <v>1068</v>
      </c>
    </row>
    <row r="1532" spans="2:9" ht="15.75">
      <c r="B1532" s="147" t="s">
        <v>156</v>
      </c>
      <c r="C1532" s="70" t="s">
        <v>103</v>
      </c>
      <c r="D1532" s="71" t="s">
        <v>111</v>
      </c>
      <c r="E1532" s="202" t="s">
        <v>1377</v>
      </c>
      <c r="F1532" s="52"/>
      <c r="G1532" s="35">
        <f>G1533+G1537+G1539+G1541+G1543+G1545+G1547</f>
        <v>307748</v>
      </c>
      <c r="H1532" s="35">
        <f>H1533+H1537+H1539+H1541+H1543+H1545+H1547</f>
        <v>317111</v>
      </c>
      <c r="I1532" s="35">
        <f>I1533+I1537+I1539+I1541+I1543+I1545+I1547</f>
        <v>326041</v>
      </c>
    </row>
    <row r="1533" spans="2:9" ht="31.5">
      <c r="B1533" s="142" t="s">
        <v>157</v>
      </c>
      <c r="C1533" s="70" t="s">
        <v>103</v>
      </c>
      <c r="D1533" s="71" t="s">
        <v>111</v>
      </c>
      <c r="E1533" s="202" t="s">
        <v>1378</v>
      </c>
      <c r="F1533" s="52"/>
      <c r="G1533" s="35">
        <f>G1534+G1535+G1536</f>
        <v>51044</v>
      </c>
      <c r="H1533" s="35">
        <f>H1534+H1535+H1536</f>
        <v>54418</v>
      </c>
      <c r="I1533" s="35">
        <f>I1534+I1535+I1536</f>
        <v>55906</v>
      </c>
    </row>
    <row r="1534" spans="2:9" ht="78.75">
      <c r="B1534" s="142" t="s">
        <v>158</v>
      </c>
      <c r="C1534" s="70" t="s">
        <v>103</v>
      </c>
      <c r="D1534" s="71" t="s">
        <v>111</v>
      </c>
      <c r="E1534" s="202" t="s">
        <v>1379</v>
      </c>
      <c r="F1534" s="52" t="s">
        <v>19</v>
      </c>
      <c r="G1534" s="35">
        <v>45352</v>
      </c>
      <c r="H1534" s="35">
        <v>45352</v>
      </c>
      <c r="I1534" s="35">
        <v>46737</v>
      </c>
    </row>
    <row r="1535" spans="2:9" ht="47.25">
      <c r="B1535" s="142" t="s">
        <v>1207</v>
      </c>
      <c r="C1535" s="70" t="s">
        <v>103</v>
      </c>
      <c r="D1535" s="71" t="s">
        <v>111</v>
      </c>
      <c r="E1535" s="202" t="s">
        <v>1379</v>
      </c>
      <c r="F1535" s="52" t="s">
        <v>10</v>
      </c>
      <c r="G1535" s="35">
        <v>5418</v>
      </c>
      <c r="H1535" s="35">
        <v>8792</v>
      </c>
      <c r="I1535" s="35">
        <v>8895</v>
      </c>
    </row>
    <row r="1536" spans="2:9" ht="31.5">
      <c r="B1536" s="142" t="s">
        <v>159</v>
      </c>
      <c r="C1536" s="70" t="s">
        <v>103</v>
      </c>
      <c r="D1536" s="71" t="s">
        <v>111</v>
      </c>
      <c r="E1536" s="202" t="s">
        <v>1379</v>
      </c>
      <c r="F1536" s="52" t="s">
        <v>52</v>
      </c>
      <c r="G1536" s="35">
        <v>274</v>
      </c>
      <c r="H1536" s="35">
        <v>274</v>
      </c>
      <c r="I1536" s="35">
        <v>274</v>
      </c>
    </row>
    <row r="1537" spans="2:9" ht="31.5">
      <c r="B1537" s="142" t="s">
        <v>1365</v>
      </c>
      <c r="C1537" s="70" t="s">
        <v>103</v>
      </c>
      <c r="D1537" s="71" t="s">
        <v>111</v>
      </c>
      <c r="E1537" s="202" t="s">
        <v>1380</v>
      </c>
      <c r="F1537" s="52"/>
      <c r="G1537" s="35">
        <f>G1538</f>
        <v>180297</v>
      </c>
      <c r="H1537" s="35">
        <f>H1538</f>
        <v>187593</v>
      </c>
      <c r="I1537" s="35">
        <f>I1538</f>
        <v>193259</v>
      </c>
    </row>
    <row r="1538" spans="2:9" ht="31.5">
      <c r="B1538" s="142" t="s">
        <v>1366</v>
      </c>
      <c r="C1538" s="70" t="s">
        <v>103</v>
      </c>
      <c r="D1538" s="71" t="s">
        <v>111</v>
      </c>
      <c r="E1538" s="202" t="s">
        <v>1381</v>
      </c>
      <c r="F1538" s="52" t="s">
        <v>64</v>
      </c>
      <c r="G1538" s="35">
        <v>180297</v>
      </c>
      <c r="H1538" s="35">
        <v>187593</v>
      </c>
      <c r="I1538" s="35">
        <v>193259</v>
      </c>
    </row>
    <row r="1539" spans="2:9" ht="47.25">
      <c r="B1539" s="142" t="s">
        <v>1367</v>
      </c>
      <c r="C1539" s="70" t="s">
        <v>103</v>
      </c>
      <c r="D1539" s="71" t="s">
        <v>111</v>
      </c>
      <c r="E1539" s="202" t="s">
        <v>1382</v>
      </c>
      <c r="F1539" s="52"/>
      <c r="G1539" s="35">
        <f>G1540</f>
        <v>16142</v>
      </c>
      <c r="H1539" s="35">
        <f>H1540</f>
        <v>22704</v>
      </c>
      <c r="I1539" s="35">
        <f>I1540</f>
        <v>23390</v>
      </c>
    </row>
    <row r="1540" spans="2:9" ht="47.25">
      <c r="B1540" s="142" t="s">
        <v>1368</v>
      </c>
      <c r="C1540" s="70" t="s">
        <v>103</v>
      </c>
      <c r="D1540" s="71" t="s">
        <v>111</v>
      </c>
      <c r="E1540" s="202" t="s">
        <v>1383</v>
      </c>
      <c r="F1540" s="52" t="s">
        <v>64</v>
      </c>
      <c r="G1540" s="35">
        <v>16142</v>
      </c>
      <c r="H1540" s="35">
        <v>22704</v>
      </c>
      <c r="I1540" s="35">
        <v>23390</v>
      </c>
    </row>
    <row r="1541" spans="2:9" ht="31.5">
      <c r="B1541" s="142" t="s">
        <v>1369</v>
      </c>
      <c r="C1541" s="70" t="s">
        <v>103</v>
      </c>
      <c r="D1541" s="71" t="s">
        <v>111</v>
      </c>
      <c r="E1541" s="202" t="s">
        <v>1384</v>
      </c>
      <c r="F1541" s="52"/>
      <c r="G1541" s="35">
        <f>G1542</f>
        <v>11136</v>
      </c>
      <c r="H1541" s="35">
        <f>H1542</f>
        <v>11136</v>
      </c>
      <c r="I1541" s="35">
        <f>I1542</f>
        <v>11418</v>
      </c>
    </row>
    <row r="1542" spans="2:9" ht="31.5">
      <c r="B1542" s="142" t="s">
        <v>1370</v>
      </c>
      <c r="C1542" s="70" t="s">
        <v>103</v>
      </c>
      <c r="D1542" s="71" t="s">
        <v>111</v>
      </c>
      <c r="E1542" s="202" t="s">
        <v>1385</v>
      </c>
      <c r="F1542" s="52" t="s">
        <v>64</v>
      </c>
      <c r="G1542" s="35">
        <v>11136</v>
      </c>
      <c r="H1542" s="35">
        <v>11136</v>
      </c>
      <c r="I1542" s="35">
        <v>11418</v>
      </c>
    </row>
    <row r="1543" spans="2:9" ht="47.25">
      <c r="B1543" s="142" t="s">
        <v>1371</v>
      </c>
      <c r="C1543" s="70" t="s">
        <v>103</v>
      </c>
      <c r="D1543" s="71" t="s">
        <v>111</v>
      </c>
      <c r="E1543" s="202" t="s">
        <v>1386</v>
      </c>
      <c r="F1543" s="52"/>
      <c r="G1543" s="35">
        <f>G1544</f>
        <v>39069</v>
      </c>
      <c r="H1543" s="35">
        <f>H1544</f>
        <v>31200</v>
      </c>
      <c r="I1543" s="35">
        <f>I1544</f>
        <v>32008</v>
      </c>
    </row>
    <row r="1544" spans="2:9" ht="47.25">
      <c r="B1544" s="142" t="s">
        <v>1372</v>
      </c>
      <c r="C1544" s="70" t="s">
        <v>103</v>
      </c>
      <c r="D1544" s="71" t="s">
        <v>111</v>
      </c>
      <c r="E1544" s="202" t="s">
        <v>1387</v>
      </c>
      <c r="F1544" s="52" t="s">
        <v>64</v>
      </c>
      <c r="G1544" s="35">
        <v>39069</v>
      </c>
      <c r="H1544" s="35">
        <v>31200</v>
      </c>
      <c r="I1544" s="35">
        <v>32008</v>
      </c>
    </row>
    <row r="1545" spans="2:9" ht="31.5">
      <c r="B1545" s="142" t="s">
        <v>1373</v>
      </c>
      <c r="C1545" s="70" t="s">
        <v>103</v>
      </c>
      <c r="D1545" s="71" t="s">
        <v>111</v>
      </c>
      <c r="E1545" s="202" t="s">
        <v>1388</v>
      </c>
      <c r="F1545" s="52"/>
      <c r="G1545" s="35">
        <f>G1546</f>
        <v>60</v>
      </c>
      <c r="H1545" s="35">
        <f>H1546</f>
        <v>60</v>
      </c>
      <c r="I1545" s="35">
        <f>I1546</f>
        <v>60</v>
      </c>
    </row>
    <row r="1546" spans="2:9" ht="31.5">
      <c r="B1546" s="142" t="s">
        <v>1374</v>
      </c>
      <c r="C1546" s="70" t="s">
        <v>103</v>
      </c>
      <c r="D1546" s="71" t="s">
        <v>111</v>
      </c>
      <c r="E1546" s="202" t="s">
        <v>1389</v>
      </c>
      <c r="F1546" s="52" t="s">
        <v>64</v>
      </c>
      <c r="G1546" s="35">
        <v>60</v>
      </c>
      <c r="H1546" s="35">
        <v>60</v>
      </c>
      <c r="I1546" s="35">
        <v>60</v>
      </c>
    </row>
    <row r="1547" spans="2:9" ht="31.5">
      <c r="B1547" s="142" t="s">
        <v>1375</v>
      </c>
      <c r="C1547" s="70" t="s">
        <v>103</v>
      </c>
      <c r="D1547" s="71" t="s">
        <v>111</v>
      </c>
      <c r="E1547" s="202" t="s">
        <v>1390</v>
      </c>
      <c r="F1547" s="52"/>
      <c r="G1547" s="35">
        <f>G1548</f>
        <v>10000</v>
      </c>
      <c r="H1547" s="35">
        <f>H1548</f>
        <v>10000</v>
      </c>
      <c r="I1547" s="35">
        <f>I1548</f>
        <v>10000</v>
      </c>
    </row>
    <row r="1548" spans="2:9" s="24" customFormat="1" ht="48" thickBot="1">
      <c r="B1548" s="142" t="s">
        <v>1376</v>
      </c>
      <c r="C1548" s="70" t="s">
        <v>103</v>
      </c>
      <c r="D1548" s="71" t="s">
        <v>111</v>
      </c>
      <c r="E1548" s="202" t="s">
        <v>1391</v>
      </c>
      <c r="F1548" s="52" t="s">
        <v>75</v>
      </c>
      <c r="G1548" s="35">
        <v>10000</v>
      </c>
      <c r="H1548" s="35">
        <v>10000</v>
      </c>
      <c r="I1548" s="35">
        <v>10000</v>
      </c>
    </row>
    <row r="1549" spans="2:9" ht="16.5" thickBot="1">
      <c r="B1549" s="172" t="s">
        <v>68</v>
      </c>
      <c r="C1549" s="8">
        <v>11</v>
      </c>
      <c r="D1549" s="14"/>
      <c r="E1549" s="14"/>
      <c r="F1549" s="203"/>
      <c r="G1549" s="33">
        <f>G1550+G1580+G1592</f>
        <v>252768</v>
      </c>
      <c r="H1549" s="33">
        <f>H1550+H1580+H1592</f>
        <v>247142</v>
      </c>
      <c r="I1549" s="33">
        <f>I1550+I1580+I1592</f>
        <v>249852</v>
      </c>
    </row>
    <row r="1550" spans="2:9" ht="16.5" thickBot="1">
      <c r="B1550" s="172" t="s">
        <v>4</v>
      </c>
      <c r="C1550" s="8">
        <v>11</v>
      </c>
      <c r="D1550" s="9" t="s">
        <v>26</v>
      </c>
      <c r="E1550" s="9"/>
      <c r="F1550" s="11"/>
      <c r="G1550" s="33">
        <f>G1551+G1555+G1564</f>
        <v>171081</v>
      </c>
      <c r="H1550" s="33">
        <f>H1551+H1555+H1564</f>
        <v>171093</v>
      </c>
      <c r="I1550" s="33">
        <f>I1551+I1555+I1564</f>
        <v>175562</v>
      </c>
    </row>
    <row r="1551" spans="2:9" ht="31.5">
      <c r="B1551" s="232" t="s">
        <v>1662</v>
      </c>
      <c r="C1551" s="40" t="s">
        <v>115</v>
      </c>
      <c r="D1551" s="2" t="s">
        <v>3</v>
      </c>
      <c r="E1551" s="114" t="s">
        <v>28</v>
      </c>
      <c r="F1551" s="3"/>
      <c r="G1551" s="98">
        <f aca="true" t="shared" si="81" ref="G1551:I1553">G1552</f>
        <v>210</v>
      </c>
      <c r="H1551" s="98">
        <f t="shared" si="81"/>
        <v>210</v>
      </c>
      <c r="I1551" s="98">
        <f t="shared" si="81"/>
        <v>210</v>
      </c>
    </row>
    <row r="1552" spans="2:9" ht="34.5" customHeight="1">
      <c r="B1552" s="144" t="s">
        <v>891</v>
      </c>
      <c r="C1552" s="40" t="s">
        <v>115</v>
      </c>
      <c r="D1552" s="2" t="s">
        <v>3</v>
      </c>
      <c r="E1552" s="114" t="s">
        <v>892</v>
      </c>
      <c r="F1552" s="3"/>
      <c r="G1552" s="35">
        <f t="shared" si="81"/>
        <v>210</v>
      </c>
      <c r="H1552" s="35">
        <f t="shared" si="81"/>
        <v>210</v>
      </c>
      <c r="I1552" s="35">
        <f t="shared" si="81"/>
        <v>210</v>
      </c>
    </row>
    <row r="1553" spans="2:9" ht="36.75" customHeight="1">
      <c r="B1553" s="144" t="s">
        <v>804</v>
      </c>
      <c r="C1553" s="40" t="s">
        <v>115</v>
      </c>
      <c r="D1553" s="2" t="s">
        <v>3</v>
      </c>
      <c r="E1553" s="114" t="s">
        <v>893</v>
      </c>
      <c r="F1553" s="3"/>
      <c r="G1553" s="35">
        <f t="shared" si="81"/>
        <v>210</v>
      </c>
      <c r="H1553" s="35">
        <f t="shared" si="81"/>
        <v>210</v>
      </c>
      <c r="I1553" s="35">
        <f t="shared" si="81"/>
        <v>210</v>
      </c>
    </row>
    <row r="1554" spans="2:9" ht="47.25">
      <c r="B1554" s="144" t="s">
        <v>1500</v>
      </c>
      <c r="C1554" s="40" t="s">
        <v>115</v>
      </c>
      <c r="D1554" s="2" t="s">
        <v>3</v>
      </c>
      <c r="E1554" s="114" t="s">
        <v>180</v>
      </c>
      <c r="F1554" s="3" t="s">
        <v>10</v>
      </c>
      <c r="G1554" s="35">
        <v>210</v>
      </c>
      <c r="H1554" s="35">
        <v>210</v>
      </c>
      <c r="I1554" s="35">
        <v>210</v>
      </c>
    </row>
    <row r="1555" spans="2:9" ht="31.5">
      <c r="B1555" s="121" t="s">
        <v>722</v>
      </c>
      <c r="C1555" s="40" t="s">
        <v>115</v>
      </c>
      <c r="D1555" s="2" t="s">
        <v>3</v>
      </c>
      <c r="E1555" s="114" t="s">
        <v>29</v>
      </c>
      <c r="F1555" s="3"/>
      <c r="G1555" s="35">
        <f>G1556</f>
        <v>3000</v>
      </c>
      <c r="H1555" s="35">
        <f>H1556</f>
        <v>3000</v>
      </c>
      <c r="I1555" s="35">
        <f>I1556</f>
        <v>3000</v>
      </c>
    </row>
    <row r="1556" spans="2:9" ht="15.75">
      <c r="B1556" s="144" t="s">
        <v>894</v>
      </c>
      <c r="C1556" s="40" t="s">
        <v>115</v>
      </c>
      <c r="D1556" s="2" t="s">
        <v>3</v>
      </c>
      <c r="E1556" s="114" t="s">
        <v>788</v>
      </c>
      <c r="F1556" s="3"/>
      <c r="G1556" s="35">
        <f>G1557+G1562</f>
        <v>3000</v>
      </c>
      <c r="H1556" s="35">
        <f>H1557+H1562</f>
        <v>3000</v>
      </c>
      <c r="I1556" s="35">
        <f>I1557+I1562</f>
        <v>3000</v>
      </c>
    </row>
    <row r="1557" spans="2:9" ht="47.25">
      <c r="B1557" s="121" t="s">
        <v>182</v>
      </c>
      <c r="C1557" s="40" t="s">
        <v>115</v>
      </c>
      <c r="D1557" s="2" t="s">
        <v>3</v>
      </c>
      <c r="E1557" s="114" t="s">
        <v>207</v>
      </c>
      <c r="F1557" s="3"/>
      <c r="G1557" s="35">
        <f>G1558+G1561+G1560+G1559</f>
        <v>3000</v>
      </c>
      <c r="H1557" s="35">
        <f>H1558+H1561+H1560+H1559</f>
        <v>3000</v>
      </c>
      <c r="I1557" s="35">
        <f>I1558+I1561+I1560+I1559</f>
        <v>3000</v>
      </c>
    </row>
    <row r="1558" spans="2:9" ht="31.5" hidden="1">
      <c r="B1558" s="145" t="s">
        <v>759</v>
      </c>
      <c r="C1558" s="40" t="s">
        <v>115</v>
      </c>
      <c r="D1558" s="2" t="s">
        <v>3</v>
      </c>
      <c r="E1558" s="114" t="s">
        <v>815</v>
      </c>
      <c r="F1558" s="3" t="s">
        <v>10</v>
      </c>
      <c r="G1558" s="35"/>
      <c r="H1558" s="35"/>
      <c r="I1558" s="35"/>
    </row>
    <row r="1559" spans="2:9" ht="52.5" customHeight="1" hidden="1">
      <c r="B1559" s="144" t="s">
        <v>1795</v>
      </c>
      <c r="C1559" s="40" t="s">
        <v>115</v>
      </c>
      <c r="D1559" s="2" t="s">
        <v>3</v>
      </c>
      <c r="E1559" s="114" t="s">
        <v>1758</v>
      </c>
      <c r="F1559" s="3">
        <v>200</v>
      </c>
      <c r="G1559" s="35"/>
      <c r="H1559" s="35"/>
      <c r="I1559" s="35"/>
    </row>
    <row r="1560" spans="2:9" ht="53.25" customHeight="1" hidden="1">
      <c r="B1560" s="144" t="s">
        <v>1772</v>
      </c>
      <c r="C1560" s="40" t="s">
        <v>115</v>
      </c>
      <c r="D1560" s="2" t="s">
        <v>3</v>
      </c>
      <c r="E1560" s="114" t="s">
        <v>1758</v>
      </c>
      <c r="F1560" s="3" t="s">
        <v>18</v>
      </c>
      <c r="G1560" s="35"/>
      <c r="H1560" s="35"/>
      <c r="I1560" s="35"/>
    </row>
    <row r="1561" spans="2:9" ht="63">
      <c r="B1561" s="144" t="s">
        <v>1773</v>
      </c>
      <c r="C1561" s="40" t="s">
        <v>115</v>
      </c>
      <c r="D1561" s="2" t="s">
        <v>3</v>
      </c>
      <c r="E1561" s="114" t="s">
        <v>183</v>
      </c>
      <c r="F1561" s="3" t="s">
        <v>18</v>
      </c>
      <c r="G1561" s="35">
        <v>3000</v>
      </c>
      <c r="H1561" s="35">
        <v>3000</v>
      </c>
      <c r="I1561" s="35">
        <v>3000</v>
      </c>
    </row>
    <row r="1562" spans="2:9" ht="47.25" hidden="1">
      <c r="B1562" s="142" t="s">
        <v>1840</v>
      </c>
      <c r="C1562" s="40" t="s">
        <v>115</v>
      </c>
      <c r="D1562" s="2" t="s">
        <v>3</v>
      </c>
      <c r="E1562" s="114" t="s">
        <v>1839</v>
      </c>
      <c r="F1562" s="3"/>
      <c r="G1562" s="35">
        <f>G1563</f>
        <v>0</v>
      </c>
      <c r="H1562" s="35">
        <f>H1563</f>
        <v>0</v>
      </c>
      <c r="I1562" s="35">
        <f>I1563</f>
        <v>0</v>
      </c>
    </row>
    <row r="1563" spans="2:9" ht="31.5" hidden="1">
      <c r="B1563" s="145" t="s">
        <v>759</v>
      </c>
      <c r="C1563" s="40" t="s">
        <v>115</v>
      </c>
      <c r="D1563" s="2" t="s">
        <v>3</v>
      </c>
      <c r="E1563" s="114" t="s">
        <v>1841</v>
      </c>
      <c r="F1563" s="3" t="s">
        <v>10</v>
      </c>
      <c r="G1563" s="35"/>
      <c r="H1563" s="35"/>
      <c r="I1563" s="35"/>
    </row>
    <row r="1564" spans="2:9" ht="31.5">
      <c r="B1564" s="144" t="s">
        <v>1107</v>
      </c>
      <c r="C1564" s="40" t="s">
        <v>115</v>
      </c>
      <c r="D1564" s="2" t="s">
        <v>3</v>
      </c>
      <c r="E1564" s="114" t="s">
        <v>111</v>
      </c>
      <c r="F1564" s="3"/>
      <c r="G1564" s="35">
        <f>G1565+G1575</f>
        <v>167871</v>
      </c>
      <c r="H1564" s="35">
        <f>H1565+H1575</f>
        <v>167883</v>
      </c>
      <c r="I1564" s="35">
        <f>I1565+I1575</f>
        <v>172352</v>
      </c>
    </row>
    <row r="1565" spans="2:9" ht="15.75">
      <c r="B1565" s="144" t="s">
        <v>895</v>
      </c>
      <c r="C1565" s="40" t="s">
        <v>115</v>
      </c>
      <c r="D1565" s="2" t="s">
        <v>3</v>
      </c>
      <c r="E1565" s="114" t="s">
        <v>650</v>
      </c>
      <c r="F1565" s="3"/>
      <c r="G1565" s="35">
        <f>G1566+G1570+G1573</f>
        <v>500</v>
      </c>
      <c r="H1565" s="35">
        <f>H1566+H1570+H1573</f>
        <v>500</v>
      </c>
      <c r="I1565" s="35">
        <f>I1566+I1570+I1573</f>
        <v>500</v>
      </c>
    </row>
    <row r="1566" spans="2:9" ht="33.75" customHeight="1">
      <c r="B1566" s="144" t="s">
        <v>1572</v>
      </c>
      <c r="C1566" s="40" t="s">
        <v>115</v>
      </c>
      <c r="D1566" s="2" t="s">
        <v>3</v>
      </c>
      <c r="E1566" s="114" t="s">
        <v>896</v>
      </c>
      <c r="F1566" s="3"/>
      <c r="G1566" s="35">
        <f>G1567</f>
        <v>500</v>
      </c>
      <c r="H1566" s="35">
        <f>H1567</f>
        <v>500</v>
      </c>
      <c r="I1566" s="35">
        <f>I1567</f>
        <v>500</v>
      </c>
    </row>
    <row r="1567" spans="2:9" ht="63">
      <c r="B1567" s="145" t="s">
        <v>1501</v>
      </c>
      <c r="C1567" s="40" t="s">
        <v>115</v>
      </c>
      <c r="D1567" s="2" t="s">
        <v>3</v>
      </c>
      <c r="E1567" s="114" t="s">
        <v>897</v>
      </c>
      <c r="F1567" s="3" t="s">
        <v>10</v>
      </c>
      <c r="G1567" s="35">
        <v>500</v>
      </c>
      <c r="H1567" s="35">
        <v>500</v>
      </c>
      <c r="I1567" s="35">
        <v>500</v>
      </c>
    </row>
    <row r="1568" spans="2:9" ht="63" hidden="1">
      <c r="B1568" s="144" t="s">
        <v>898</v>
      </c>
      <c r="C1568" s="40" t="s">
        <v>115</v>
      </c>
      <c r="D1568" s="2" t="s">
        <v>3</v>
      </c>
      <c r="E1568" s="114" t="s">
        <v>899</v>
      </c>
      <c r="F1568" s="3" t="s">
        <v>18</v>
      </c>
      <c r="G1568" s="35"/>
      <c r="H1568" s="35"/>
      <c r="I1568" s="35"/>
    </row>
    <row r="1569" spans="2:9" ht="78.75" hidden="1">
      <c r="B1569" s="144" t="s">
        <v>900</v>
      </c>
      <c r="C1569" s="40" t="s">
        <v>115</v>
      </c>
      <c r="D1569" s="2" t="s">
        <v>3</v>
      </c>
      <c r="E1569" s="114" t="s">
        <v>901</v>
      </c>
      <c r="F1569" s="3" t="s">
        <v>18</v>
      </c>
      <c r="G1569" s="35"/>
      <c r="H1569" s="35"/>
      <c r="I1569" s="35"/>
    </row>
    <row r="1570" spans="2:9" ht="47.25" hidden="1">
      <c r="B1570" s="287" t="s">
        <v>1573</v>
      </c>
      <c r="C1570" s="40" t="s">
        <v>115</v>
      </c>
      <c r="D1570" s="2" t="s">
        <v>3</v>
      </c>
      <c r="E1570" s="114" t="s">
        <v>651</v>
      </c>
      <c r="F1570" s="3"/>
      <c r="G1570" s="35">
        <f>G1571+G1572</f>
        <v>0</v>
      </c>
      <c r="H1570" s="35">
        <f>H1571+H1572</f>
        <v>0</v>
      </c>
      <c r="I1570" s="35">
        <f>I1571+I1572</f>
        <v>0</v>
      </c>
    </row>
    <row r="1571" spans="2:9" ht="68.25" customHeight="1" hidden="1">
      <c r="B1571" s="287" t="s">
        <v>898</v>
      </c>
      <c r="C1571" s="40" t="s">
        <v>115</v>
      </c>
      <c r="D1571" s="2" t="s">
        <v>3</v>
      </c>
      <c r="E1571" s="114" t="s">
        <v>1574</v>
      </c>
      <c r="F1571" s="3">
        <v>600</v>
      </c>
      <c r="G1571" s="35"/>
      <c r="H1571" s="35"/>
      <c r="I1571" s="35"/>
    </row>
    <row r="1572" spans="2:9" ht="87" customHeight="1" hidden="1">
      <c r="B1572" s="287" t="s">
        <v>900</v>
      </c>
      <c r="C1572" s="40" t="s">
        <v>115</v>
      </c>
      <c r="D1572" s="2" t="s">
        <v>3</v>
      </c>
      <c r="E1572" s="114" t="s">
        <v>1575</v>
      </c>
      <c r="F1572" s="3">
        <v>600</v>
      </c>
      <c r="G1572" s="35"/>
      <c r="H1572" s="35"/>
      <c r="I1572" s="35"/>
    </row>
    <row r="1573" spans="2:9" ht="36.75" customHeight="1" hidden="1">
      <c r="B1573" s="287" t="s">
        <v>1796</v>
      </c>
      <c r="C1573" s="40" t="s">
        <v>115</v>
      </c>
      <c r="D1573" s="2" t="s">
        <v>3</v>
      </c>
      <c r="E1573" s="114" t="s">
        <v>1797</v>
      </c>
      <c r="F1573" s="2"/>
      <c r="G1573" s="35">
        <f>G1574</f>
        <v>0</v>
      </c>
      <c r="H1573" s="35">
        <f>H1574</f>
        <v>0</v>
      </c>
      <c r="I1573" s="35">
        <f>I1574</f>
        <v>0</v>
      </c>
    </row>
    <row r="1574" spans="2:9" ht="30" customHeight="1" hidden="1">
      <c r="B1574" s="287" t="s">
        <v>1799</v>
      </c>
      <c r="C1574" s="40" t="s">
        <v>115</v>
      </c>
      <c r="D1574" s="2" t="s">
        <v>3</v>
      </c>
      <c r="E1574" s="114" t="s">
        <v>1798</v>
      </c>
      <c r="F1574" s="2">
        <v>200</v>
      </c>
      <c r="G1574" s="35"/>
      <c r="H1574" s="35"/>
      <c r="I1574" s="35"/>
    </row>
    <row r="1575" spans="2:9" ht="31.5">
      <c r="B1575" s="144" t="s">
        <v>902</v>
      </c>
      <c r="C1575" s="40" t="s">
        <v>115</v>
      </c>
      <c r="D1575" s="2" t="s">
        <v>3</v>
      </c>
      <c r="E1575" s="114" t="s">
        <v>903</v>
      </c>
      <c r="F1575" s="3"/>
      <c r="G1575" s="35">
        <f>G1576+G1578</f>
        <v>167371</v>
      </c>
      <c r="H1575" s="35">
        <f>H1576+H1578</f>
        <v>167383</v>
      </c>
      <c r="I1575" s="35">
        <f>I1576+I1578</f>
        <v>171852</v>
      </c>
    </row>
    <row r="1576" spans="2:9" ht="31.5">
      <c r="B1576" s="144" t="s">
        <v>904</v>
      </c>
      <c r="C1576" s="40" t="s">
        <v>115</v>
      </c>
      <c r="D1576" s="2" t="s">
        <v>3</v>
      </c>
      <c r="E1576" s="114" t="s">
        <v>905</v>
      </c>
      <c r="F1576" s="3"/>
      <c r="G1576" s="35">
        <f>G1577</f>
        <v>165471</v>
      </c>
      <c r="H1576" s="35">
        <f>H1577</f>
        <v>165483</v>
      </c>
      <c r="I1576" s="35">
        <f>I1577</f>
        <v>169952</v>
      </c>
    </row>
    <row r="1577" spans="2:9" ht="47.25">
      <c r="B1577" s="144" t="s">
        <v>456</v>
      </c>
      <c r="C1577" s="40" t="s">
        <v>115</v>
      </c>
      <c r="D1577" s="2" t="s">
        <v>3</v>
      </c>
      <c r="E1577" s="114" t="s">
        <v>906</v>
      </c>
      <c r="F1577" s="3" t="s">
        <v>18</v>
      </c>
      <c r="G1577" s="35">
        <v>165471</v>
      </c>
      <c r="H1577" s="35">
        <v>165483</v>
      </c>
      <c r="I1577" s="35">
        <v>169952</v>
      </c>
    </row>
    <row r="1578" spans="2:9" ht="47.25">
      <c r="B1578" s="144" t="s">
        <v>2009</v>
      </c>
      <c r="C1578" s="40">
        <v>11</v>
      </c>
      <c r="D1578" s="2" t="s">
        <v>3</v>
      </c>
      <c r="E1578" s="114" t="s">
        <v>2010</v>
      </c>
      <c r="F1578" s="3"/>
      <c r="G1578" s="35">
        <f>G1579</f>
        <v>1900</v>
      </c>
      <c r="H1578" s="35">
        <f>H1579</f>
        <v>1900</v>
      </c>
      <c r="I1578" s="35">
        <f>I1579</f>
        <v>1900</v>
      </c>
    </row>
    <row r="1579" spans="2:9" ht="48" thickBot="1">
      <c r="B1579" s="144" t="s">
        <v>434</v>
      </c>
      <c r="C1579" s="40">
        <v>11</v>
      </c>
      <c r="D1579" s="2" t="s">
        <v>3</v>
      </c>
      <c r="E1579" s="114" t="s">
        <v>2011</v>
      </c>
      <c r="F1579" s="3">
        <v>600</v>
      </c>
      <c r="G1579" s="35">
        <v>1900</v>
      </c>
      <c r="H1579" s="35">
        <v>1900</v>
      </c>
      <c r="I1579" s="35">
        <v>1900</v>
      </c>
    </row>
    <row r="1580" spans="2:9" ht="24.75" customHeight="1" thickBot="1">
      <c r="B1580" s="172" t="s">
        <v>92</v>
      </c>
      <c r="C1580" s="8">
        <v>11</v>
      </c>
      <c r="D1580" s="9" t="s">
        <v>55</v>
      </c>
      <c r="E1580" s="14"/>
      <c r="F1580" s="203"/>
      <c r="G1580" s="33">
        <f>G1581</f>
        <v>29839</v>
      </c>
      <c r="H1580" s="33">
        <f>H1581</f>
        <v>15701</v>
      </c>
      <c r="I1580" s="33">
        <f>I1581</f>
        <v>15701</v>
      </c>
    </row>
    <row r="1581" spans="2:9" ht="35.25" customHeight="1">
      <c r="B1581" s="280" t="s">
        <v>902</v>
      </c>
      <c r="C1581" s="40">
        <v>11</v>
      </c>
      <c r="D1581" s="2" t="s">
        <v>112</v>
      </c>
      <c r="E1581" s="114" t="s">
        <v>903</v>
      </c>
      <c r="F1581" s="3"/>
      <c r="G1581" s="35">
        <f>G1582+G1588+G1590</f>
        <v>29839</v>
      </c>
      <c r="H1581" s="35">
        <f>H1582+H1588+H1590</f>
        <v>15701</v>
      </c>
      <c r="I1581" s="35">
        <f>I1582+I1588+I1590</f>
        <v>15701</v>
      </c>
    </row>
    <row r="1582" spans="2:9" ht="64.5" customHeight="1">
      <c r="B1582" s="145" t="s">
        <v>907</v>
      </c>
      <c r="C1582" s="40">
        <v>11</v>
      </c>
      <c r="D1582" s="2" t="s">
        <v>112</v>
      </c>
      <c r="E1582" s="114" t="s">
        <v>908</v>
      </c>
      <c r="F1582" s="3"/>
      <c r="G1582" s="35">
        <f>G1583+G1584+G1585+G1586+G1587</f>
        <v>16174</v>
      </c>
      <c r="H1582" s="35">
        <f>H1583+H1584+H1585+H1586+H1587</f>
        <v>10036</v>
      </c>
      <c r="I1582" s="35">
        <f>I1583+I1584+I1585+I1586+I1587</f>
        <v>10036</v>
      </c>
    </row>
    <row r="1583" spans="2:9" ht="64.5" customHeight="1">
      <c r="B1583" s="145" t="s">
        <v>1502</v>
      </c>
      <c r="C1583" s="40">
        <v>11</v>
      </c>
      <c r="D1583" s="2" t="s">
        <v>112</v>
      </c>
      <c r="E1583" s="114" t="s">
        <v>909</v>
      </c>
      <c r="F1583" s="3" t="s">
        <v>10</v>
      </c>
      <c r="G1583" s="35">
        <v>1043</v>
      </c>
      <c r="H1583" s="35">
        <v>1043</v>
      </c>
      <c r="I1583" s="35">
        <v>1043</v>
      </c>
    </row>
    <row r="1584" spans="2:9" ht="63">
      <c r="B1584" s="145" t="s">
        <v>910</v>
      </c>
      <c r="C1584" s="40">
        <v>11</v>
      </c>
      <c r="D1584" s="2" t="s">
        <v>112</v>
      </c>
      <c r="E1584" s="114" t="s">
        <v>909</v>
      </c>
      <c r="F1584" s="3" t="s">
        <v>18</v>
      </c>
      <c r="G1584" s="35">
        <v>7993</v>
      </c>
      <c r="H1584" s="35">
        <v>7993</v>
      </c>
      <c r="I1584" s="35">
        <v>7993</v>
      </c>
    </row>
    <row r="1585" spans="2:9" ht="47.25">
      <c r="B1585" s="145" t="s">
        <v>913</v>
      </c>
      <c r="C1585" s="40">
        <v>11</v>
      </c>
      <c r="D1585" s="2" t="s">
        <v>112</v>
      </c>
      <c r="E1585" s="114" t="s">
        <v>911</v>
      </c>
      <c r="F1585" s="3" t="s">
        <v>64</v>
      </c>
      <c r="G1585" s="35">
        <v>3200</v>
      </c>
      <c r="H1585" s="35">
        <v>0</v>
      </c>
      <c r="I1585" s="35">
        <v>0</v>
      </c>
    </row>
    <row r="1586" spans="2:9" ht="63">
      <c r="B1586" s="145" t="s">
        <v>914</v>
      </c>
      <c r="C1586" s="40">
        <v>11</v>
      </c>
      <c r="D1586" s="2" t="s">
        <v>112</v>
      </c>
      <c r="E1586" s="114" t="s">
        <v>911</v>
      </c>
      <c r="F1586" s="3" t="s">
        <v>18</v>
      </c>
      <c r="G1586" s="35">
        <v>2938</v>
      </c>
      <c r="H1586" s="35">
        <v>0</v>
      </c>
      <c r="I1586" s="35">
        <v>0</v>
      </c>
    </row>
    <row r="1587" spans="2:9" ht="81" customHeight="1">
      <c r="B1587" s="145" t="s">
        <v>1664</v>
      </c>
      <c r="C1587" s="40">
        <v>11</v>
      </c>
      <c r="D1587" s="2" t="s">
        <v>112</v>
      </c>
      <c r="E1587" s="114" t="s">
        <v>912</v>
      </c>
      <c r="F1587" s="3" t="s">
        <v>18</v>
      </c>
      <c r="G1587" s="35">
        <v>1000</v>
      </c>
      <c r="H1587" s="35">
        <v>1000</v>
      </c>
      <c r="I1587" s="35">
        <v>1000</v>
      </c>
    </row>
    <row r="1588" spans="2:9" ht="47.25">
      <c r="B1588" s="145" t="s">
        <v>2012</v>
      </c>
      <c r="C1588" s="40">
        <v>11</v>
      </c>
      <c r="D1588" s="2" t="s">
        <v>112</v>
      </c>
      <c r="E1588" s="114" t="s">
        <v>2013</v>
      </c>
      <c r="F1588" s="3"/>
      <c r="G1588" s="35">
        <f>G1589</f>
        <v>300</v>
      </c>
      <c r="H1588" s="35">
        <f>H1589</f>
        <v>300</v>
      </c>
      <c r="I1588" s="35">
        <f>I1589</f>
        <v>300</v>
      </c>
    </row>
    <row r="1589" spans="2:9" ht="63">
      <c r="B1589" s="145" t="s">
        <v>2014</v>
      </c>
      <c r="C1589" s="40">
        <v>11</v>
      </c>
      <c r="D1589" s="2" t="s">
        <v>112</v>
      </c>
      <c r="E1589" s="114" t="s">
        <v>2015</v>
      </c>
      <c r="F1589" s="3">
        <v>600</v>
      </c>
      <c r="G1589" s="35">
        <v>300</v>
      </c>
      <c r="H1589" s="35">
        <v>300</v>
      </c>
      <c r="I1589" s="35">
        <v>300</v>
      </c>
    </row>
    <row r="1590" spans="2:9" ht="47.25">
      <c r="B1590" s="145" t="s">
        <v>2009</v>
      </c>
      <c r="C1590" s="40">
        <v>11</v>
      </c>
      <c r="D1590" s="2" t="s">
        <v>112</v>
      </c>
      <c r="E1590" s="114" t="s">
        <v>2010</v>
      </c>
      <c r="F1590" s="3"/>
      <c r="G1590" s="35">
        <f>G1591</f>
        <v>13365</v>
      </c>
      <c r="H1590" s="35">
        <f>H1591</f>
        <v>5365</v>
      </c>
      <c r="I1590" s="35">
        <f>I1591</f>
        <v>5365</v>
      </c>
    </row>
    <row r="1591" spans="2:9" ht="48" thickBot="1">
      <c r="B1591" s="145" t="s">
        <v>434</v>
      </c>
      <c r="C1591" s="40">
        <v>11</v>
      </c>
      <c r="D1591" s="2" t="s">
        <v>112</v>
      </c>
      <c r="E1591" s="114" t="s">
        <v>2011</v>
      </c>
      <c r="F1591" s="3">
        <v>600</v>
      </c>
      <c r="G1591" s="35">
        <v>13365</v>
      </c>
      <c r="H1591" s="35">
        <v>5365</v>
      </c>
      <c r="I1591" s="35">
        <v>5365</v>
      </c>
    </row>
    <row r="1592" spans="2:9" ht="16.5" thickBot="1">
      <c r="B1592" s="172" t="s">
        <v>12</v>
      </c>
      <c r="C1592" s="8">
        <v>11</v>
      </c>
      <c r="D1592" s="9" t="s">
        <v>62</v>
      </c>
      <c r="E1592" s="14"/>
      <c r="F1592" s="203"/>
      <c r="G1592" s="33">
        <f>G1593+G1610+G1616</f>
        <v>51848</v>
      </c>
      <c r="H1592" s="33">
        <f>H1593+H1610+H1616</f>
        <v>60348</v>
      </c>
      <c r="I1592" s="33">
        <f>I1593+I1610+I1616</f>
        <v>58589</v>
      </c>
    </row>
    <row r="1593" spans="2:9" ht="33.75" customHeight="1">
      <c r="B1593" s="243" t="s">
        <v>648</v>
      </c>
      <c r="C1593" s="68" t="s">
        <v>115</v>
      </c>
      <c r="D1593" s="69" t="s">
        <v>31</v>
      </c>
      <c r="E1593" s="186" t="s">
        <v>111</v>
      </c>
      <c r="F1593" s="184"/>
      <c r="G1593" s="213">
        <f>G1594+G1604+G1601</f>
        <v>50348</v>
      </c>
      <c r="H1593" s="213">
        <f>H1594+H1604+H1601</f>
        <v>58848</v>
      </c>
      <c r="I1593" s="213">
        <f>I1594+I1604+I1601</f>
        <v>57089</v>
      </c>
    </row>
    <row r="1594" spans="2:9" ht="21.75" customHeight="1">
      <c r="B1594" s="146" t="s">
        <v>649</v>
      </c>
      <c r="C1594" s="70" t="s">
        <v>115</v>
      </c>
      <c r="D1594" s="71" t="s">
        <v>31</v>
      </c>
      <c r="E1594" s="130" t="s">
        <v>650</v>
      </c>
      <c r="F1594" s="81"/>
      <c r="G1594" s="211">
        <f>G1595</f>
        <v>41500</v>
      </c>
      <c r="H1594" s="211">
        <f>H1595</f>
        <v>50000</v>
      </c>
      <c r="I1594" s="211">
        <f>I1595</f>
        <v>48000</v>
      </c>
    </row>
    <row r="1595" spans="2:9" ht="36.75" customHeight="1">
      <c r="B1595" s="146" t="s">
        <v>1599</v>
      </c>
      <c r="C1595" s="70" t="s">
        <v>115</v>
      </c>
      <c r="D1595" s="71" t="s">
        <v>31</v>
      </c>
      <c r="E1595" s="106" t="s">
        <v>1598</v>
      </c>
      <c r="F1595" s="81"/>
      <c r="G1595" s="211">
        <f>G1597+G1598+G1600+G1599+G1596</f>
        <v>41500</v>
      </c>
      <c r="H1595" s="211">
        <f>H1597+H1598+H1600+H1599+H1596</f>
        <v>50000</v>
      </c>
      <c r="I1595" s="211">
        <f>I1597+I1598+I1600+I1599+I1596</f>
        <v>48000</v>
      </c>
    </row>
    <row r="1596" spans="2:9" ht="51" customHeight="1" hidden="1">
      <c r="B1596" s="146" t="s">
        <v>1813</v>
      </c>
      <c r="C1596" s="70" t="s">
        <v>115</v>
      </c>
      <c r="D1596" s="71" t="s">
        <v>31</v>
      </c>
      <c r="E1596" s="106" t="s">
        <v>1798</v>
      </c>
      <c r="F1596" s="81">
        <v>500</v>
      </c>
      <c r="G1596" s="35"/>
      <c r="H1596" s="35"/>
      <c r="I1596" s="35"/>
    </row>
    <row r="1597" spans="2:9" ht="83.25" customHeight="1" hidden="1">
      <c r="B1597" s="146" t="s">
        <v>652</v>
      </c>
      <c r="C1597" s="70" t="s">
        <v>115</v>
      </c>
      <c r="D1597" s="71" t="s">
        <v>31</v>
      </c>
      <c r="E1597" s="106" t="s">
        <v>1597</v>
      </c>
      <c r="F1597" s="81">
        <v>400</v>
      </c>
      <c r="G1597" s="35">
        <v>0</v>
      </c>
      <c r="H1597" s="35">
        <v>50000</v>
      </c>
      <c r="I1597" s="35">
        <v>48000</v>
      </c>
    </row>
    <row r="1598" spans="2:9" ht="68.25" customHeight="1">
      <c r="B1598" s="146" t="s">
        <v>1663</v>
      </c>
      <c r="C1598" s="70" t="s">
        <v>115</v>
      </c>
      <c r="D1598" s="71" t="s">
        <v>31</v>
      </c>
      <c r="E1598" s="106" t="s">
        <v>1597</v>
      </c>
      <c r="F1598" s="81">
        <v>500</v>
      </c>
      <c r="G1598" s="35">
        <v>41500</v>
      </c>
      <c r="H1598" s="35">
        <v>0</v>
      </c>
      <c r="I1598" s="35">
        <v>0</v>
      </c>
    </row>
    <row r="1599" spans="2:9" ht="68.25" customHeight="1" hidden="1">
      <c r="B1599" s="146" t="s">
        <v>1711</v>
      </c>
      <c r="C1599" s="70" t="s">
        <v>115</v>
      </c>
      <c r="D1599" s="71" t="s">
        <v>31</v>
      </c>
      <c r="E1599" s="106" t="s">
        <v>1713</v>
      </c>
      <c r="F1599" s="81">
        <v>500</v>
      </c>
      <c r="G1599" s="35"/>
      <c r="H1599" s="35"/>
      <c r="I1599" s="35"/>
    </row>
    <row r="1600" spans="2:9" ht="48" customHeight="1" hidden="1">
      <c r="B1600" s="232" t="s">
        <v>889</v>
      </c>
      <c r="C1600" s="70" t="s">
        <v>115</v>
      </c>
      <c r="D1600" s="71" t="s">
        <v>31</v>
      </c>
      <c r="E1600" s="106" t="s">
        <v>1596</v>
      </c>
      <c r="F1600" s="81">
        <v>500</v>
      </c>
      <c r="G1600" s="35"/>
      <c r="H1600" s="35"/>
      <c r="I1600" s="35"/>
    </row>
    <row r="1601" spans="2:9" ht="37.5" customHeight="1" hidden="1">
      <c r="B1601" s="297" t="s">
        <v>902</v>
      </c>
      <c r="C1601" s="70" t="s">
        <v>115</v>
      </c>
      <c r="D1601" s="71" t="s">
        <v>31</v>
      </c>
      <c r="E1601" s="106" t="s">
        <v>903</v>
      </c>
      <c r="F1601" s="81"/>
      <c r="G1601" s="35">
        <f aca="true" t="shared" si="82" ref="G1601:I1602">G1602</f>
        <v>0</v>
      </c>
      <c r="H1601" s="35">
        <f t="shared" si="82"/>
        <v>0</v>
      </c>
      <c r="I1601" s="35">
        <f t="shared" si="82"/>
        <v>0</v>
      </c>
    </row>
    <row r="1602" spans="2:9" ht="36.75" customHeight="1" hidden="1">
      <c r="B1602" s="297" t="s">
        <v>1891</v>
      </c>
      <c r="C1602" s="70" t="s">
        <v>115</v>
      </c>
      <c r="D1602" s="71" t="s">
        <v>31</v>
      </c>
      <c r="E1602" s="106" t="s">
        <v>1889</v>
      </c>
      <c r="F1602" s="81"/>
      <c r="G1602" s="35">
        <f t="shared" si="82"/>
        <v>0</v>
      </c>
      <c r="H1602" s="35">
        <f t="shared" si="82"/>
        <v>0</v>
      </c>
      <c r="I1602" s="35">
        <f t="shared" si="82"/>
        <v>0</v>
      </c>
    </row>
    <row r="1603" spans="2:9" ht="48" customHeight="1" hidden="1">
      <c r="B1603" s="297" t="s">
        <v>646</v>
      </c>
      <c r="C1603" s="70" t="s">
        <v>115</v>
      </c>
      <c r="D1603" s="71" t="s">
        <v>31</v>
      </c>
      <c r="E1603" s="106" t="s">
        <v>1890</v>
      </c>
      <c r="F1603" s="81">
        <v>600</v>
      </c>
      <c r="G1603" s="35"/>
      <c r="H1603" s="35"/>
      <c r="I1603" s="35"/>
    </row>
    <row r="1604" spans="2:9" ht="24.75" customHeight="1">
      <c r="B1604" s="147" t="s">
        <v>156</v>
      </c>
      <c r="C1604" s="70" t="s">
        <v>115</v>
      </c>
      <c r="D1604" s="71" t="s">
        <v>31</v>
      </c>
      <c r="E1604" s="106" t="s">
        <v>1392</v>
      </c>
      <c r="F1604" s="81"/>
      <c r="G1604" s="35">
        <f>G1605</f>
        <v>8848</v>
      </c>
      <c r="H1604" s="35">
        <f>H1605</f>
        <v>8848</v>
      </c>
      <c r="I1604" s="35">
        <f>I1605</f>
        <v>9089</v>
      </c>
    </row>
    <row r="1605" spans="2:9" ht="33" customHeight="1">
      <c r="B1605" s="147" t="s">
        <v>157</v>
      </c>
      <c r="C1605" s="70" t="s">
        <v>115</v>
      </c>
      <c r="D1605" s="71" t="s">
        <v>31</v>
      </c>
      <c r="E1605" s="106" t="s">
        <v>1393</v>
      </c>
      <c r="F1605" s="81"/>
      <c r="G1605" s="35">
        <f>G1607+G1608+G1609+G1606</f>
        <v>8848</v>
      </c>
      <c r="H1605" s="35">
        <f>H1607+H1608+H1609+H1606</f>
        <v>8848</v>
      </c>
      <c r="I1605" s="35">
        <f>I1607+I1608+I1609+I1606</f>
        <v>9089</v>
      </c>
    </row>
    <row r="1606" spans="2:9" ht="54.75" customHeight="1" hidden="1">
      <c r="B1606" s="297" t="s">
        <v>646</v>
      </c>
      <c r="C1606" s="70" t="s">
        <v>115</v>
      </c>
      <c r="D1606" s="71" t="s">
        <v>31</v>
      </c>
      <c r="E1606" s="106" t="s">
        <v>1892</v>
      </c>
      <c r="F1606" s="81">
        <v>600</v>
      </c>
      <c r="G1606" s="35"/>
      <c r="H1606" s="35"/>
      <c r="I1606" s="35"/>
    </row>
    <row r="1607" spans="2:9" ht="78.75">
      <c r="B1607" s="147" t="s">
        <v>158</v>
      </c>
      <c r="C1607" s="70" t="s">
        <v>115</v>
      </c>
      <c r="D1607" s="71" t="s">
        <v>31</v>
      </c>
      <c r="E1607" s="106" t="s">
        <v>1394</v>
      </c>
      <c r="F1607" s="81">
        <v>100</v>
      </c>
      <c r="G1607" s="35">
        <v>7998</v>
      </c>
      <c r="H1607" s="35">
        <v>7998</v>
      </c>
      <c r="I1607" s="35">
        <v>8239</v>
      </c>
    </row>
    <row r="1608" spans="2:9" ht="47.25">
      <c r="B1608" s="147" t="s">
        <v>1207</v>
      </c>
      <c r="C1608" s="70" t="s">
        <v>115</v>
      </c>
      <c r="D1608" s="71" t="s">
        <v>31</v>
      </c>
      <c r="E1608" s="106" t="s">
        <v>1394</v>
      </c>
      <c r="F1608" s="81">
        <v>200</v>
      </c>
      <c r="G1608" s="35">
        <v>826</v>
      </c>
      <c r="H1608" s="35">
        <v>826</v>
      </c>
      <c r="I1608" s="35">
        <v>826</v>
      </c>
    </row>
    <row r="1609" spans="2:9" ht="36" customHeight="1">
      <c r="B1609" s="147" t="s">
        <v>159</v>
      </c>
      <c r="C1609" s="70" t="s">
        <v>115</v>
      </c>
      <c r="D1609" s="71" t="s">
        <v>31</v>
      </c>
      <c r="E1609" s="106" t="s">
        <v>1394</v>
      </c>
      <c r="F1609" s="81">
        <v>800</v>
      </c>
      <c r="G1609" s="35">
        <v>24</v>
      </c>
      <c r="H1609" s="35">
        <v>24</v>
      </c>
      <c r="I1609" s="35">
        <v>24</v>
      </c>
    </row>
    <row r="1610" spans="2:9" ht="31.5">
      <c r="B1610" s="121" t="s">
        <v>1621</v>
      </c>
      <c r="C1610" s="70" t="s">
        <v>115</v>
      </c>
      <c r="D1610" s="71" t="s">
        <v>31</v>
      </c>
      <c r="E1610" s="106">
        <v>11</v>
      </c>
      <c r="F1610" s="81"/>
      <c r="G1610" s="95">
        <f aca="true" t="shared" si="83" ref="G1610:I1611">G1611</f>
        <v>1500</v>
      </c>
      <c r="H1610" s="95">
        <f t="shared" si="83"/>
        <v>1500</v>
      </c>
      <c r="I1610" s="95">
        <f t="shared" si="83"/>
        <v>1500</v>
      </c>
    </row>
    <row r="1611" spans="2:9" ht="24" customHeight="1">
      <c r="B1611" s="121" t="s">
        <v>326</v>
      </c>
      <c r="C1611" s="70" t="s">
        <v>115</v>
      </c>
      <c r="D1611" s="71" t="s">
        <v>31</v>
      </c>
      <c r="E1611" s="110" t="s">
        <v>327</v>
      </c>
      <c r="F1611" s="81"/>
      <c r="G1611" s="95">
        <f t="shared" si="83"/>
        <v>1500</v>
      </c>
      <c r="H1611" s="95">
        <f t="shared" si="83"/>
        <v>1500</v>
      </c>
      <c r="I1611" s="95">
        <f t="shared" si="83"/>
        <v>1500</v>
      </c>
    </row>
    <row r="1612" spans="2:9" ht="47.25">
      <c r="B1612" s="121" t="s">
        <v>407</v>
      </c>
      <c r="C1612" s="70" t="s">
        <v>115</v>
      </c>
      <c r="D1612" s="71" t="s">
        <v>31</v>
      </c>
      <c r="E1612" s="110" t="s">
        <v>408</v>
      </c>
      <c r="F1612" s="81"/>
      <c r="G1612" s="95">
        <f>G1613+G1614</f>
        <v>1500</v>
      </c>
      <c r="H1612" s="95">
        <f>H1613+H1614</f>
        <v>1500</v>
      </c>
      <c r="I1612" s="95">
        <f>I1613+I1614</f>
        <v>1500</v>
      </c>
    </row>
    <row r="1613" spans="2:9" ht="52.5" customHeight="1" hidden="1">
      <c r="B1613" s="121" t="s">
        <v>409</v>
      </c>
      <c r="C1613" s="70" t="s">
        <v>115</v>
      </c>
      <c r="D1613" s="71" t="s">
        <v>31</v>
      </c>
      <c r="E1613" s="110" t="s">
        <v>410</v>
      </c>
      <c r="F1613" s="81">
        <v>500</v>
      </c>
      <c r="G1613" s="35"/>
      <c r="H1613" s="35"/>
      <c r="I1613" s="35"/>
    </row>
    <row r="1614" spans="2:9" ht="63.75" thickBot="1">
      <c r="B1614" s="121" t="s">
        <v>411</v>
      </c>
      <c r="C1614" s="70" t="s">
        <v>115</v>
      </c>
      <c r="D1614" s="71" t="s">
        <v>31</v>
      </c>
      <c r="E1614" s="110" t="s">
        <v>412</v>
      </c>
      <c r="F1614" s="81">
        <v>500</v>
      </c>
      <c r="G1614" s="35">
        <v>1500</v>
      </c>
      <c r="H1614" s="35">
        <v>1500</v>
      </c>
      <c r="I1614" s="35">
        <v>1500</v>
      </c>
    </row>
    <row r="1615" spans="2:9" ht="16.5" hidden="1" thickBot="1">
      <c r="B1615" s="126"/>
      <c r="C1615" s="70"/>
      <c r="D1615" s="71"/>
      <c r="E1615" s="110"/>
      <c r="F1615" s="117"/>
      <c r="G1615" s="127"/>
      <c r="H1615" s="127"/>
      <c r="I1615" s="127"/>
    </row>
    <row r="1616" spans="2:9" ht="15.75" hidden="1">
      <c r="B1616" s="321" t="s">
        <v>166</v>
      </c>
      <c r="C1616" s="70" t="s">
        <v>115</v>
      </c>
      <c r="D1616" s="71" t="s">
        <v>31</v>
      </c>
      <c r="E1616" s="110">
        <v>99</v>
      </c>
      <c r="F1616" s="81"/>
      <c r="G1616" s="95">
        <f aca="true" t="shared" si="84" ref="G1616:I1617">G1617</f>
        <v>0</v>
      </c>
      <c r="H1616" s="95">
        <f t="shared" si="84"/>
        <v>0</v>
      </c>
      <c r="I1616" s="95">
        <f t="shared" si="84"/>
        <v>0</v>
      </c>
    </row>
    <row r="1617" spans="2:9" ht="15.75" hidden="1">
      <c r="B1617" s="126" t="s">
        <v>167</v>
      </c>
      <c r="C1617" s="70" t="s">
        <v>115</v>
      </c>
      <c r="D1617" s="71" t="s">
        <v>31</v>
      </c>
      <c r="E1617" s="110" t="s">
        <v>491</v>
      </c>
      <c r="F1617" s="81"/>
      <c r="G1617" s="95">
        <f t="shared" si="84"/>
        <v>0</v>
      </c>
      <c r="H1617" s="95">
        <f t="shared" si="84"/>
        <v>0</v>
      </c>
      <c r="I1617" s="95">
        <f t="shared" si="84"/>
        <v>0</v>
      </c>
    </row>
    <row r="1618" spans="2:9" ht="63.75" hidden="1" thickBot="1">
      <c r="B1618" s="126" t="s">
        <v>1918</v>
      </c>
      <c r="C1618" s="70" t="s">
        <v>115</v>
      </c>
      <c r="D1618" s="71" t="s">
        <v>31</v>
      </c>
      <c r="E1618" s="120" t="s">
        <v>1420</v>
      </c>
      <c r="F1618" s="117">
        <v>100</v>
      </c>
      <c r="G1618" s="127"/>
      <c r="H1618" s="127"/>
      <c r="I1618" s="127"/>
    </row>
    <row r="1619" spans="2:9" ht="16.5" thickBot="1">
      <c r="B1619" s="175" t="s">
        <v>91</v>
      </c>
      <c r="C1619" s="8">
        <v>12</v>
      </c>
      <c r="D1619" s="9"/>
      <c r="E1619" s="9"/>
      <c r="F1619" s="11"/>
      <c r="G1619" s="33">
        <f>G1620+G1625+G1632</f>
        <v>184480</v>
      </c>
      <c r="H1619" s="33">
        <f>H1620+H1625+H1632</f>
        <v>178799</v>
      </c>
      <c r="I1619" s="33">
        <f>I1620+I1625+I1632</f>
        <v>182211</v>
      </c>
    </row>
    <row r="1620" spans="2:9" ht="16.5" thickBot="1">
      <c r="B1620" s="175" t="s">
        <v>88</v>
      </c>
      <c r="C1620" s="8">
        <v>12</v>
      </c>
      <c r="D1620" s="9" t="s">
        <v>61</v>
      </c>
      <c r="E1620" s="14"/>
      <c r="F1620" s="203"/>
      <c r="G1620" s="33">
        <f aca="true" t="shared" si="85" ref="G1620:I1623">G1621</f>
        <v>100839</v>
      </c>
      <c r="H1620" s="33">
        <f t="shared" si="85"/>
        <v>100853</v>
      </c>
      <c r="I1620" s="33">
        <f t="shared" si="85"/>
        <v>102464</v>
      </c>
    </row>
    <row r="1621" spans="2:9" ht="47.25">
      <c r="B1621" s="266" t="s">
        <v>2016</v>
      </c>
      <c r="C1621" s="78" t="s">
        <v>32</v>
      </c>
      <c r="D1621" s="52" t="s">
        <v>28</v>
      </c>
      <c r="E1621" s="132" t="s">
        <v>104</v>
      </c>
      <c r="F1621" s="4"/>
      <c r="G1621" s="35">
        <f t="shared" si="85"/>
        <v>100839</v>
      </c>
      <c r="H1621" s="35">
        <f t="shared" si="85"/>
        <v>100853</v>
      </c>
      <c r="I1621" s="35">
        <f t="shared" si="85"/>
        <v>102464</v>
      </c>
    </row>
    <row r="1622" spans="2:9" ht="47.25">
      <c r="B1622" s="145" t="s">
        <v>653</v>
      </c>
      <c r="C1622" s="78" t="s">
        <v>32</v>
      </c>
      <c r="D1622" s="52" t="s">
        <v>28</v>
      </c>
      <c r="E1622" s="132" t="s">
        <v>655</v>
      </c>
      <c r="F1622" s="22"/>
      <c r="G1622" s="35">
        <f t="shared" si="85"/>
        <v>100839</v>
      </c>
      <c r="H1622" s="35">
        <f t="shared" si="85"/>
        <v>100853</v>
      </c>
      <c r="I1622" s="35">
        <f t="shared" si="85"/>
        <v>102464</v>
      </c>
    </row>
    <row r="1623" spans="2:9" ht="31.5">
      <c r="B1623" s="145" t="s">
        <v>654</v>
      </c>
      <c r="C1623" s="78" t="s">
        <v>32</v>
      </c>
      <c r="D1623" s="52" t="s">
        <v>28</v>
      </c>
      <c r="E1623" s="132" t="s">
        <v>656</v>
      </c>
      <c r="F1623" s="22"/>
      <c r="G1623" s="35">
        <f t="shared" si="85"/>
        <v>100839</v>
      </c>
      <c r="H1623" s="35">
        <f t="shared" si="85"/>
        <v>100853</v>
      </c>
      <c r="I1623" s="35">
        <f t="shared" si="85"/>
        <v>102464</v>
      </c>
    </row>
    <row r="1624" spans="2:9" ht="48" thickBot="1">
      <c r="B1624" s="144" t="s">
        <v>456</v>
      </c>
      <c r="C1624" s="78" t="s">
        <v>32</v>
      </c>
      <c r="D1624" s="52" t="s">
        <v>28</v>
      </c>
      <c r="E1624" s="132" t="s">
        <v>657</v>
      </c>
      <c r="F1624" s="22" t="s">
        <v>18</v>
      </c>
      <c r="G1624" s="35">
        <v>100839</v>
      </c>
      <c r="H1624" s="35">
        <v>100853</v>
      </c>
      <c r="I1624" s="35">
        <v>102464</v>
      </c>
    </row>
    <row r="1625" spans="2:9" ht="16.5" thickBot="1">
      <c r="B1625" s="175" t="s">
        <v>89</v>
      </c>
      <c r="C1625" s="45" t="s">
        <v>32</v>
      </c>
      <c r="D1625" s="23" t="s">
        <v>3</v>
      </c>
      <c r="E1625" s="23"/>
      <c r="F1625" s="32"/>
      <c r="G1625" s="33">
        <f>G1626</f>
        <v>67129</v>
      </c>
      <c r="H1625" s="33">
        <f>H1626</f>
        <v>61434</v>
      </c>
      <c r="I1625" s="33">
        <f>I1626</f>
        <v>63235</v>
      </c>
    </row>
    <row r="1626" spans="2:9" ht="47.25">
      <c r="B1626" s="266" t="s">
        <v>2016</v>
      </c>
      <c r="C1626" s="78" t="s">
        <v>32</v>
      </c>
      <c r="D1626" s="52" t="s">
        <v>3</v>
      </c>
      <c r="E1626" s="132" t="s">
        <v>104</v>
      </c>
      <c r="F1626" s="109"/>
      <c r="G1626" s="35">
        <f aca="true" t="shared" si="86" ref="G1626:I1628">G1627</f>
        <v>67129</v>
      </c>
      <c r="H1626" s="35">
        <f t="shared" si="86"/>
        <v>61434</v>
      </c>
      <c r="I1626" s="35">
        <f t="shared" si="86"/>
        <v>63235</v>
      </c>
    </row>
    <row r="1627" spans="2:9" ht="47.25">
      <c r="B1627" s="145" t="s">
        <v>653</v>
      </c>
      <c r="C1627" s="44" t="s">
        <v>32</v>
      </c>
      <c r="D1627" s="4" t="s">
        <v>3</v>
      </c>
      <c r="E1627" s="132" t="s">
        <v>655</v>
      </c>
      <c r="F1627" s="109"/>
      <c r="G1627" s="35">
        <f>G1628+G1630</f>
        <v>67129</v>
      </c>
      <c r="H1627" s="35">
        <f>H1628+H1630</f>
        <v>61434</v>
      </c>
      <c r="I1627" s="35">
        <f>I1628+I1630</f>
        <v>63235</v>
      </c>
    </row>
    <row r="1628" spans="2:9" ht="15.75">
      <c r="B1628" s="145" t="s">
        <v>660</v>
      </c>
      <c r="C1628" s="44" t="s">
        <v>32</v>
      </c>
      <c r="D1628" s="4" t="s">
        <v>3</v>
      </c>
      <c r="E1628" s="132" t="s">
        <v>658</v>
      </c>
      <c r="F1628" s="4"/>
      <c r="G1628" s="35">
        <f t="shared" si="86"/>
        <v>67129</v>
      </c>
      <c r="H1628" s="35">
        <f t="shared" si="86"/>
        <v>61434</v>
      </c>
      <c r="I1628" s="35">
        <f t="shared" si="86"/>
        <v>63235</v>
      </c>
    </row>
    <row r="1629" spans="2:9" ht="48" thickBot="1">
      <c r="B1629" s="145" t="s">
        <v>434</v>
      </c>
      <c r="C1629" s="44" t="s">
        <v>32</v>
      </c>
      <c r="D1629" s="4" t="s">
        <v>3</v>
      </c>
      <c r="E1629" s="299" t="s">
        <v>659</v>
      </c>
      <c r="F1629" s="4" t="s">
        <v>18</v>
      </c>
      <c r="G1629" s="35">
        <v>67129</v>
      </c>
      <c r="H1629" s="35">
        <v>61434</v>
      </c>
      <c r="I1629" s="35">
        <v>63235</v>
      </c>
    </row>
    <row r="1630" spans="2:9" ht="36" customHeight="1" hidden="1">
      <c r="B1630" s="145" t="s">
        <v>1782</v>
      </c>
      <c r="C1630" s="44" t="s">
        <v>32</v>
      </c>
      <c r="D1630" s="4" t="s">
        <v>3</v>
      </c>
      <c r="E1630" s="132" t="s">
        <v>1780</v>
      </c>
      <c r="F1630" s="4"/>
      <c r="G1630" s="35">
        <f>G1631</f>
        <v>0</v>
      </c>
      <c r="H1630" s="35">
        <f>H1631</f>
        <v>0</v>
      </c>
      <c r="I1630" s="35">
        <f>I1631</f>
        <v>0</v>
      </c>
    </row>
    <row r="1631" spans="2:9" ht="35.25" customHeight="1" hidden="1" thickBot="1">
      <c r="B1631" s="145" t="s">
        <v>1783</v>
      </c>
      <c r="C1631" s="44" t="s">
        <v>32</v>
      </c>
      <c r="D1631" s="4" t="s">
        <v>3</v>
      </c>
      <c r="E1631" s="132" t="s">
        <v>1781</v>
      </c>
      <c r="F1631" s="4" t="s">
        <v>10</v>
      </c>
      <c r="G1631" s="35"/>
      <c r="H1631" s="35"/>
      <c r="I1631" s="35"/>
    </row>
    <row r="1632" spans="2:9" ht="16.5" thickBot="1">
      <c r="B1632" s="276" t="s">
        <v>73</v>
      </c>
      <c r="C1632" s="82" t="s">
        <v>32</v>
      </c>
      <c r="D1632" s="83" t="s">
        <v>29</v>
      </c>
      <c r="E1632" s="83"/>
      <c r="F1632" s="83"/>
      <c r="G1632" s="88">
        <f aca="true" t="shared" si="87" ref="G1632:I1635">G1633</f>
        <v>16512</v>
      </c>
      <c r="H1632" s="88">
        <f t="shared" si="87"/>
        <v>16512</v>
      </c>
      <c r="I1632" s="88">
        <f t="shared" si="87"/>
        <v>16512</v>
      </c>
    </row>
    <row r="1633" spans="2:9" ht="54.75" customHeight="1">
      <c r="B1633" s="266" t="s">
        <v>2016</v>
      </c>
      <c r="C1633" s="78" t="s">
        <v>32</v>
      </c>
      <c r="D1633" s="52" t="s">
        <v>29</v>
      </c>
      <c r="E1633" s="143" t="s">
        <v>104</v>
      </c>
      <c r="F1633" s="52"/>
      <c r="G1633" s="87">
        <f t="shared" si="87"/>
        <v>16512</v>
      </c>
      <c r="H1633" s="87">
        <f t="shared" si="87"/>
        <v>16512</v>
      </c>
      <c r="I1633" s="87">
        <f t="shared" si="87"/>
        <v>16512</v>
      </c>
    </row>
    <row r="1634" spans="2:9" ht="15.75">
      <c r="B1634" s="147" t="s">
        <v>1395</v>
      </c>
      <c r="C1634" s="78" t="s">
        <v>32</v>
      </c>
      <c r="D1634" s="52" t="s">
        <v>29</v>
      </c>
      <c r="E1634" s="143" t="s">
        <v>1397</v>
      </c>
      <c r="F1634" s="52"/>
      <c r="G1634" s="35">
        <f t="shared" si="87"/>
        <v>16512</v>
      </c>
      <c r="H1634" s="35">
        <f t="shared" si="87"/>
        <v>16512</v>
      </c>
      <c r="I1634" s="35">
        <f t="shared" si="87"/>
        <v>16512</v>
      </c>
    </row>
    <row r="1635" spans="2:9" ht="15.75">
      <c r="B1635" s="142" t="s">
        <v>1045</v>
      </c>
      <c r="C1635" s="78" t="s">
        <v>32</v>
      </c>
      <c r="D1635" s="52" t="s">
        <v>29</v>
      </c>
      <c r="E1635" s="143" t="s">
        <v>1398</v>
      </c>
      <c r="F1635" s="52"/>
      <c r="G1635" s="35">
        <f t="shared" si="87"/>
        <v>16512</v>
      </c>
      <c r="H1635" s="35">
        <f t="shared" si="87"/>
        <v>16512</v>
      </c>
      <c r="I1635" s="35">
        <f t="shared" si="87"/>
        <v>16512</v>
      </c>
    </row>
    <row r="1636" spans="2:9" ht="32.25" thickBot="1">
      <c r="B1636" s="142" t="s">
        <v>1396</v>
      </c>
      <c r="C1636" s="78" t="s">
        <v>32</v>
      </c>
      <c r="D1636" s="52" t="s">
        <v>29</v>
      </c>
      <c r="E1636" s="143" t="s">
        <v>1399</v>
      </c>
      <c r="F1636" s="52" t="s">
        <v>10</v>
      </c>
      <c r="G1636" s="35">
        <v>16512</v>
      </c>
      <c r="H1636" s="35">
        <v>16512</v>
      </c>
      <c r="I1636" s="35">
        <v>16512</v>
      </c>
    </row>
    <row r="1637" spans="2:9" ht="17.25" customHeight="1" thickBot="1">
      <c r="B1637" s="175" t="s">
        <v>36</v>
      </c>
      <c r="C1637" s="8">
        <v>13</v>
      </c>
      <c r="D1637" s="12"/>
      <c r="E1637" s="9"/>
      <c r="F1637" s="11"/>
      <c r="G1637" s="33">
        <f aca="true" t="shared" si="88" ref="G1637:I1640">G1638</f>
        <v>2432996</v>
      </c>
      <c r="H1637" s="33">
        <f t="shared" si="88"/>
        <v>2807008</v>
      </c>
      <c r="I1637" s="33">
        <f t="shared" si="88"/>
        <v>3198137</v>
      </c>
    </row>
    <row r="1638" spans="2:9" ht="16.5" thickBot="1">
      <c r="B1638" s="175" t="s">
        <v>37</v>
      </c>
      <c r="C1638" s="8">
        <v>13</v>
      </c>
      <c r="D1638" s="12">
        <v>1</v>
      </c>
      <c r="E1638" s="9"/>
      <c r="F1638" s="11"/>
      <c r="G1638" s="33">
        <f t="shared" si="88"/>
        <v>2432996</v>
      </c>
      <c r="H1638" s="33">
        <f t="shared" si="88"/>
        <v>2807008</v>
      </c>
      <c r="I1638" s="33">
        <f t="shared" si="88"/>
        <v>3198137</v>
      </c>
    </row>
    <row r="1639" spans="2:9" ht="15.75">
      <c r="B1639" s="121" t="s">
        <v>166</v>
      </c>
      <c r="C1639" s="40">
        <v>13</v>
      </c>
      <c r="D1639" s="2" t="s">
        <v>61</v>
      </c>
      <c r="E1639" s="114">
        <v>99</v>
      </c>
      <c r="F1639" s="6"/>
      <c r="G1639" s="35">
        <f t="shared" si="88"/>
        <v>2432996</v>
      </c>
      <c r="H1639" s="35">
        <f t="shared" si="88"/>
        <v>2807008</v>
      </c>
      <c r="I1639" s="35">
        <f t="shared" si="88"/>
        <v>3198137</v>
      </c>
    </row>
    <row r="1640" spans="2:9" ht="15.75">
      <c r="B1640" s="121" t="s">
        <v>167</v>
      </c>
      <c r="C1640" s="40">
        <v>13</v>
      </c>
      <c r="D1640" s="2" t="s">
        <v>61</v>
      </c>
      <c r="E1640" s="114" t="s">
        <v>491</v>
      </c>
      <c r="F1640" s="3"/>
      <c r="G1640" s="35">
        <f t="shared" si="88"/>
        <v>2432996</v>
      </c>
      <c r="H1640" s="35">
        <f t="shared" si="88"/>
        <v>2807008</v>
      </c>
      <c r="I1640" s="35">
        <f t="shared" si="88"/>
        <v>3198137</v>
      </c>
    </row>
    <row r="1641" spans="2:9" ht="63.75" thickBot="1">
      <c r="B1641" s="146" t="s">
        <v>661</v>
      </c>
      <c r="C1641" s="40">
        <v>13</v>
      </c>
      <c r="D1641" s="2" t="s">
        <v>61</v>
      </c>
      <c r="E1641" s="114" t="s">
        <v>662</v>
      </c>
      <c r="F1641" s="3">
        <v>700</v>
      </c>
      <c r="G1641" s="35">
        <v>2432996</v>
      </c>
      <c r="H1641" s="35">
        <v>2807008</v>
      </c>
      <c r="I1641" s="35">
        <v>3198137</v>
      </c>
    </row>
    <row r="1642" spans="2:9" ht="39" customHeight="1" thickBot="1">
      <c r="B1642" s="242" t="s">
        <v>1</v>
      </c>
      <c r="C1642" s="41">
        <v>14</v>
      </c>
      <c r="D1642" s="16"/>
      <c r="E1642" s="15"/>
      <c r="F1642" s="17"/>
      <c r="G1642" s="36">
        <f>G1643+G1650+G1647</f>
        <v>3595479</v>
      </c>
      <c r="H1642" s="36">
        <f>H1643+H1650+H1647</f>
        <v>3304984</v>
      </c>
      <c r="I1642" s="36">
        <f>I1643+I1650+I1647</f>
        <v>3043539</v>
      </c>
    </row>
    <row r="1643" spans="2:9" ht="39" customHeight="1" thickBot="1">
      <c r="B1643" s="172" t="s">
        <v>35</v>
      </c>
      <c r="C1643" s="8">
        <v>14</v>
      </c>
      <c r="D1643" s="12" t="s">
        <v>61</v>
      </c>
      <c r="E1643" s="9"/>
      <c r="F1643" s="11"/>
      <c r="G1643" s="33">
        <f>G1644</f>
        <v>2904946</v>
      </c>
      <c r="H1643" s="33">
        <f>H1644</f>
        <v>2614451</v>
      </c>
      <c r="I1643" s="33">
        <f>I1644</f>
        <v>2353006</v>
      </c>
    </row>
    <row r="1644" spans="2:9" ht="20.25" customHeight="1">
      <c r="B1644" s="237" t="s">
        <v>166</v>
      </c>
      <c r="C1644" s="40">
        <v>14</v>
      </c>
      <c r="D1644" s="2" t="s">
        <v>61</v>
      </c>
      <c r="E1644" s="114">
        <v>99</v>
      </c>
      <c r="F1644" s="3"/>
      <c r="G1644" s="35">
        <f>G1646</f>
        <v>2904946</v>
      </c>
      <c r="H1644" s="35">
        <f>H1646</f>
        <v>2614451</v>
      </c>
      <c r="I1644" s="35">
        <f>I1646</f>
        <v>2353006</v>
      </c>
    </row>
    <row r="1645" spans="2:9" ht="23.25" customHeight="1">
      <c r="B1645" s="232" t="s">
        <v>167</v>
      </c>
      <c r="C1645" s="40">
        <v>14</v>
      </c>
      <c r="D1645" s="2" t="s">
        <v>61</v>
      </c>
      <c r="E1645" s="114" t="s">
        <v>165</v>
      </c>
      <c r="F1645" s="3"/>
      <c r="G1645" s="35">
        <f>G1646</f>
        <v>2904946</v>
      </c>
      <c r="H1645" s="35">
        <f>H1646</f>
        <v>2614451</v>
      </c>
      <c r="I1645" s="35">
        <f>I1646</f>
        <v>2353006</v>
      </c>
    </row>
    <row r="1646" spans="2:9" ht="34.5" customHeight="1" thickBot="1">
      <c r="B1646" s="232" t="s">
        <v>1409</v>
      </c>
      <c r="C1646" s="40">
        <v>14</v>
      </c>
      <c r="D1646" s="2" t="s">
        <v>61</v>
      </c>
      <c r="E1646" s="2" t="s">
        <v>1410</v>
      </c>
      <c r="F1646" s="3">
        <v>500</v>
      </c>
      <c r="G1646" s="35">
        <v>2904946</v>
      </c>
      <c r="H1646" s="35">
        <v>2614451</v>
      </c>
      <c r="I1646" s="35">
        <v>2353006</v>
      </c>
    </row>
    <row r="1647" spans="2:9" ht="16.5" hidden="1" thickBot="1">
      <c r="B1647" s="175" t="s">
        <v>106</v>
      </c>
      <c r="C1647" s="8">
        <v>14</v>
      </c>
      <c r="D1647" s="12">
        <v>2</v>
      </c>
      <c r="E1647" s="9"/>
      <c r="F1647" s="11"/>
      <c r="G1647" s="33">
        <f aca="true" t="shared" si="89" ref="G1647:I1648">G1648</f>
        <v>0</v>
      </c>
      <c r="H1647" s="33">
        <f t="shared" si="89"/>
        <v>0</v>
      </c>
      <c r="I1647" s="33">
        <f t="shared" si="89"/>
        <v>0</v>
      </c>
    </row>
    <row r="1648" spans="2:9" ht="63.75" hidden="1" thickBot="1">
      <c r="B1648" s="255" t="s">
        <v>107</v>
      </c>
      <c r="C1648" s="40">
        <v>14</v>
      </c>
      <c r="D1648" s="100">
        <v>2</v>
      </c>
      <c r="E1648" s="2" t="s">
        <v>119</v>
      </c>
      <c r="F1648" s="3"/>
      <c r="G1648" s="35">
        <f t="shared" si="89"/>
        <v>0</v>
      </c>
      <c r="H1648" s="35">
        <f t="shared" si="89"/>
        <v>0</v>
      </c>
      <c r="I1648" s="35">
        <f t="shared" si="89"/>
        <v>0</v>
      </c>
    </row>
    <row r="1649" spans="2:9" ht="24.75" customHeight="1" hidden="1" thickBot="1">
      <c r="B1649" s="232" t="s">
        <v>34</v>
      </c>
      <c r="C1649" s="40">
        <v>14</v>
      </c>
      <c r="D1649" s="100">
        <v>2</v>
      </c>
      <c r="E1649" s="2" t="s">
        <v>119</v>
      </c>
      <c r="F1649" s="3">
        <v>500</v>
      </c>
      <c r="G1649" s="35"/>
      <c r="H1649" s="35"/>
      <c r="I1649" s="35"/>
    </row>
    <row r="1650" spans="2:9" ht="20.25" customHeight="1" thickBot="1">
      <c r="B1650" s="175" t="s">
        <v>2</v>
      </c>
      <c r="C1650" s="8">
        <v>14</v>
      </c>
      <c r="D1650" s="9" t="s">
        <v>55</v>
      </c>
      <c r="E1650" s="9"/>
      <c r="F1650" s="11"/>
      <c r="G1650" s="33">
        <f>G1654+G1651</f>
        <v>690533</v>
      </c>
      <c r="H1650" s="33">
        <f>H1654+H1651</f>
        <v>690533</v>
      </c>
      <c r="I1650" s="33">
        <f>I1654+I1651</f>
        <v>690533</v>
      </c>
    </row>
    <row r="1651" spans="2:9" ht="15.75">
      <c r="B1651" s="237" t="s">
        <v>166</v>
      </c>
      <c r="C1651" s="42">
        <v>14</v>
      </c>
      <c r="D1651" s="5" t="s">
        <v>55</v>
      </c>
      <c r="E1651" s="139">
        <v>99</v>
      </c>
      <c r="F1651" s="197"/>
      <c r="G1651" s="99">
        <f>G1653</f>
        <v>690533</v>
      </c>
      <c r="H1651" s="99">
        <f>H1653</f>
        <v>690533</v>
      </c>
      <c r="I1651" s="99">
        <f>I1653</f>
        <v>690533</v>
      </c>
    </row>
    <row r="1652" spans="2:9" ht="15.75">
      <c r="B1652" s="232" t="s">
        <v>167</v>
      </c>
      <c r="C1652" s="40">
        <v>14</v>
      </c>
      <c r="D1652" s="2" t="s">
        <v>55</v>
      </c>
      <c r="E1652" s="114" t="s">
        <v>491</v>
      </c>
      <c r="F1652" s="3"/>
      <c r="G1652" s="35">
        <f>G1653</f>
        <v>690533</v>
      </c>
      <c r="H1652" s="35">
        <f>H1653</f>
        <v>690533</v>
      </c>
      <c r="I1652" s="35">
        <f>I1653</f>
        <v>690533</v>
      </c>
    </row>
    <row r="1653" spans="2:9" ht="63.75" thickBot="1">
      <c r="B1653" s="232" t="s">
        <v>1407</v>
      </c>
      <c r="C1653" s="40">
        <v>14</v>
      </c>
      <c r="D1653" s="2" t="s">
        <v>55</v>
      </c>
      <c r="E1653" s="114" t="s">
        <v>1408</v>
      </c>
      <c r="F1653" s="3">
        <v>500</v>
      </c>
      <c r="G1653" s="35">
        <v>690533</v>
      </c>
      <c r="H1653" s="35">
        <v>690533</v>
      </c>
      <c r="I1653" s="35">
        <v>690533</v>
      </c>
    </row>
    <row r="1654" spans="2:9" ht="73.5" customHeight="1" hidden="1">
      <c r="B1654" s="121" t="s">
        <v>110</v>
      </c>
      <c r="C1654" s="70" t="s">
        <v>108</v>
      </c>
      <c r="D1654" s="71" t="s">
        <v>112</v>
      </c>
      <c r="E1654" s="22" t="s">
        <v>109</v>
      </c>
      <c r="F1654" s="81"/>
      <c r="G1654" s="95">
        <f>G1655</f>
        <v>0</v>
      </c>
      <c r="H1654" s="95">
        <f>H1655</f>
        <v>0</v>
      </c>
      <c r="I1654" s="95">
        <f>I1655</f>
        <v>0</v>
      </c>
    </row>
    <row r="1655" spans="2:9" ht="16.5" hidden="1" thickBot="1">
      <c r="B1655" s="244" t="s">
        <v>34</v>
      </c>
      <c r="C1655" s="74" t="s">
        <v>108</v>
      </c>
      <c r="D1655" s="75" t="s">
        <v>112</v>
      </c>
      <c r="E1655" s="116" t="s">
        <v>109</v>
      </c>
      <c r="F1655" s="117">
        <v>500</v>
      </c>
      <c r="G1655" s="38"/>
      <c r="H1655" s="38"/>
      <c r="I1655" s="38"/>
    </row>
    <row r="1656" spans="2:9" ht="18.75" thickBot="1">
      <c r="B1656" s="122" t="s">
        <v>81</v>
      </c>
      <c r="C1656" s="284"/>
      <c r="D1656" s="285"/>
      <c r="E1656" s="227"/>
      <c r="F1656" s="227"/>
      <c r="G1656" s="33">
        <f>G1642+G1637+G1619+G1549+G1356+G1135+G1003+G725+G699+G650+G234+G181+G13+G172</f>
        <v>58169199</v>
      </c>
      <c r="H1656" s="33">
        <f>H1642+H1637+H1619+H1549+H1356+H1135+H1003+H725+H699+H650+H234+H181+H13+H172</f>
        <v>63215374</v>
      </c>
      <c r="I1656" s="33">
        <f>I1642+I1637+I1619+I1549+I1356+I1135+I1003+I725+I699+I650+I234+I181+I13+I172</f>
        <v>67119184</v>
      </c>
    </row>
    <row r="1657" spans="7:9" ht="24.75" customHeight="1">
      <c r="G1657" s="214"/>
      <c r="H1657" s="214"/>
      <c r="I1657" s="214"/>
    </row>
    <row r="1658" spans="7:9" ht="24.75" customHeight="1">
      <c r="G1658" s="214"/>
      <c r="H1658" s="214"/>
      <c r="I1658" s="214"/>
    </row>
    <row r="1659" spans="7:9" ht="24.75" customHeight="1">
      <c r="G1659" s="214"/>
      <c r="H1659" s="214"/>
      <c r="I1659" s="214"/>
    </row>
    <row r="1660" spans="7:9" ht="24.75" customHeight="1">
      <c r="G1660" s="214"/>
      <c r="H1660" s="214"/>
      <c r="I1660" s="214"/>
    </row>
    <row r="1661" spans="7:9" ht="24.75" customHeight="1">
      <c r="G1661" s="214"/>
      <c r="H1661" s="214"/>
      <c r="I1661" s="214"/>
    </row>
    <row r="1662" spans="7:9" ht="24.75" customHeight="1">
      <c r="G1662" s="214"/>
      <c r="H1662" s="214"/>
      <c r="I1662" s="214"/>
    </row>
    <row r="1663" spans="7:9" ht="24.75" customHeight="1">
      <c r="G1663" s="214"/>
      <c r="H1663" s="214"/>
      <c r="I1663" s="214"/>
    </row>
    <row r="1664" spans="7:9" ht="24.75" customHeight="1">
      <c r="G1664" s="214"/>
      <c r="H1664" s="214"/>
      <c r="I1664" s="214"/>
    </row>
    <row r="1665" spans="7:9" ht="24.75" customHeight="1">
      <c r="G1665" s="214"/>
      <c r="H1665" s="214"/>
      <c r="I1665" s="214"/>
    </row>
    <row r="1666" spans="7:9" ht="96" customHeight="1">
      <c r="G1666" s="214"/>
      <c r="H1666" s="214"/>
      <c r="I1666" s="214"/>
    </row>
    <row r="1667" spans="7:9" ht="24.75" customHeight="1">
      <c r="G1667" s="214"/>
      <c r="H1667" s="214"/>
      <c r="I1667" s="214"/>
    </row>
    <row r="1668" spans="7:9" ht="24.75" customHeight="1">
      <c r="G1668" s="214"/>
      <c r="H1668" s="214"/>
      <c r="I1668" s="214"/>
    </row>
    <row r="1669" spans="7:9" ht="24.75" customHeight="1">
      <c r="G1669" s="215"/>
      <c r="H1669" s="215"/>
      <c r="I1669" s="215"/>
    </row>
    <row r="1670" spans="7:9" ht="24.75" customHeight="1">
      <c r="G1670" s="214"/>
      <c r="H1670" s="214"/>
      <c r="I1670" s="214"/>
    </row>
    <row r="1671" spans="7:9" ht="24.75" customHeight="1">
      <c r="G1671" s="214"/>
      <c r="H1671" s="214"/>
      <c r="I1671" s="214"/>
    </row>
    <row r="1672" spans="7:9" ht="24.75" customHeight="1">
      <c r="G1672" s="214"/>
      <c r="H1672" s="214"/>
      <c r="I1672" s="214"/>
    </row>
    <row r="1673" spans="7:9" ht="24.75" customHeight="1">
      <c r="G1673" s="215"/>
      <c r="H1673" s="215"/>
      <c r="I1673" s="215"/>
    </row>
    <row r="1675" spans="7:9" ht="24.75" customHeight="1">
      <c r="G1675" s="214"/>
      <c r="H1675" s="214"/>
      <c r="I1675" s="214"/>
    </row>
    <row r="1678" ht="15"/>
  </sheetData>
  <sheetProtection/>
  <mergeCells count="13">
    <mergeCell ref="B9:F9"/>
    <mergeCell ref="F10:F11"/>
    <mergeCell ref="C10:C11"/>
    <mergeCell ref="G10:G11"/>
    <mergeCell ref="D10:D11"/>
    <mergeCell ref="E10:E11"/>
    <mergeCell ref="C1:I1"/>
    <mergeCell ref="B10:B11"/>
    <mergeCell ref="H10:H11"/>
    <mergeCell ref="I10:I11"/>
    <mergeCell ref="B5:I7"/>
    <mergeCell ref="C3:I3"/>
    <mergeCell ref="C2:I2"/>
  </mergeCells>
  <printOptions/>
  <pageMargins left="0.5905511811023623" right="0.3937007874015748" top="0.7874015748031497" bottom="0.2755905511811024" header="0.3937007874015748" footer="0.2362204724409449"/>
  <pageSetup blackAndWhite="1" firstPageNumber="231" useFirstPageNumber="1" fitToHeight="105" horizontalDpi="600" verticalDpi="600" orientation="portrait" paperSize="9" scale="65"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indexed="9"/>
    <pageSetUpPr fitToPage="1"/>
  </sheetPr>
  <dimension ref="B1:I1675"/>
  <sheetViews>
    <sheetView zoomScale="110" zoomScaleNormal="110" workbookViewId="0" topLeftCell="B445">
      <selection activeCell="H450" sqref="H450"/>
    </sheetView>
  </sheetViews>
  <sheetFormatPr defaultColWidth="9.00390625" defaultRowHeight="24.75" customHeight="1"/>
  <cols>
    <col min="1" max="1" width="3.625" style="1" hidden="1" customWidth="1"/>
    <col min="2" max="2" width="81.625" style="170" customWidth="1"/>
    <col min="3" max="3" width="7.625" style="286" customWidth="1"/>
    <col min="4" max="4" width="8.375" style="286" customWidth="1"/>
    <col min="5" max="5" width="16.25390625" style="228" customWidth="1"/>
    <col min="6" max="6" width="11.25390625" style="228" customWidth="1"/>
    <col min="7" max="7" width="14.25390625" style="216" hidden="1" customWidth="1"/>
    <col min="8" max="9" width="14.25390625" style="216" customWidth="1"/>
    <col min="10" max="16384" width="9.125" style="1" customWidth="1"/>
  </cols>
  <sheetData>
    <row r="1" spans="3:9" ht="21" customHeight="1">
      <c r="C1" s="348" t="s">
        <v>2085</v>
      </c>
      <c r="D1" s="348"/>
      <c r="E1" s="348"/>
      <c r="F1" s="348"/>
      <c r="G1" s="348"/>
      <c r="H1" s="348"/>
      <c r="I1" s="348"/>
    </row>
    <row r="2" spans="3:9" ht="21.75" customHeight="1">
      <c r="C2" s="348" t="s">
        <v>0</v>
      </c>
      <c r="D2" s="348"/>
      <c r="E2" s="348"/>
      <c r="F2" s="348"/>
      <c r="G2" s="348"/>
      <c r="H2" s="348"/>
      <c r="I2" s="348"/>
    </row>
    <row r="3" spans="2:9" ht="40.5" customHeight="1">
      <c r="B3" s="171"/>
      <c r="C3" s="348" t="s">
        <v>2086</v>
      </c>
      <c r="D3" s="348"/>
      <c r="E3" s="348"/>
      <c r="F3" s="348"/>
      <c r="G3" s="348"/>
      <c r="H3" s="348"/>
      <c r="I3" s="348"/>
    </row>
    <row r="4" spans="2:9" ht="24" customHeight="1">
      <c r="B4" s="171"/>
      <c r="C4" s="217"/>
      <c r="D4" s="217"/>
      <c r="E4" s="217"/>
      <c r="F4" s="217"/>
      <c r="G4" s="209"/>
      <c r="H4" s="209"/>
      <c r="I4" s="209"/>
    </row>
    <row r="5" spans="2:9" ht="18.75" customHeight="1">
      <c r="B5" s="343" t="s">
        <v>2088</v>
      </c>
      <c r="C5" s="343"/>
      <c r="D5" s="343"/>
      <c r="E5" s="343"/>
      <c r="F5" s="343"/>
      <c r="G5" s="343"/>
      <c r="H5" s="343"/>
      <c r="I5" s="343"/>
    </row>
    <row r="6" spans="2:9" ht="18.75" customHeight="1">
      <c r="B6" s="343"/>
      <c r="C6" s="343"/>
      <c r="D6" s="343"/>
      <c r="E6" s="343"/>
      <c r="F6" s="343"/>
      <c r="G6" s="343"/>
      <c r="H6" s="343"/>
      <c r="I6" s="343"/>
    </row>
    <row r="7" spans="2:9" ht="18" customHeight="1">
      <c r="B7" s="343"/>
      <c r="C7" s="343"/>
      <c r="D7" s="343"/>
      <c r="E7" s="343"/>
      <c r="F7" s="343"/>
      <c r="G7" s="343"/>
      <c r="H7" s="343"/>
      <c r="I7" s="343"/>
    </row>
    <row r="8" spans="2:9" ht="18" customHeight="1">
      <c r="B8" s="317"/>
      <c r="C8" s="317"/>
      <c r="D8" s="317"/>
      <c r="E8" s="317"/>
      <c r="F8" s="317"/>
      <c r="G8" s="1"/>
      <c r="H8" s="1"/>
      <c r="I8" s="1"/>
    </row>
    <row r="9" spans="2:9" ht="15" customHeight="1" thickBot="1">
      <c r="B9" s="344"/>
      <c r="C9" s="344"/>
      <c r="D9" s="344"/>
      <c r="E9" s="344"/>
      <c r="F9" s="344"/>
      <c r="G9" s="288"/>
      <c r="H9" s="288"/>
      <c r="I9" s="288" t="s">
        <v>121</v>
      </c>
    </row>
    <row r="10" spans="2:9" ht="21.75" customHeight="1">
      <c r="B10" s="341" t="s">
        <v>44</v>
      </c>
      <c r="C10" s="338" t="s">
        <v>45</v>
      </c>
      <c r="D10" s="336" t="s">
        <v>23</v>
      </c>
      <c r="E10" s="338" t="s">
        <v>11</v>
      </c>
      <c r="F10" s="345" t="s">
        <v>54</v>
      </c>
      <c r="G10" s="334" t="s">
        <v>1955</v>
      </c>
      <c r="H10" s="334">
        <v>2018</v>
      </c>
      <c r="I10" s="334">
        <v>2019</v>
      </c>
    </row>
    <row r="11" spans="2:9" ht="16.5" customHeight="1" thickBot="1">
      <c r="B11" s="342"/>
      <c r="C11" s="347"/>
      <c r="D11" s="337"/>
      <c r="E11" s="339"/>
      <c r="F11" s="346"/>
      <c r="G11" s="335"/>
      <c r="H11" s="335"/>
      <c r="I11" s="335"/>
    </row>
    <row r="12" spans="2:9" ht="15" thickBot="1">
      <c r="B12" s="290">
        <v>1</v>
      </c>
      <c r="C12" s="290">
        <v>2</v>
      </c>
      <c r="D12" s="290">
        <v>3</v>
      </c>
      <c r="E12" s="290">
        <v>4</v>
      </c>
      <c r="F12" s="290">
        <v>5</v>
      </c>
      <c r="G12" s="289">
        <v>6</v>
      </c>
      <c r="H12" s="289">
        <v>6</v>
      </c>
      <c r="I12" s="289">
        <v>7</v>
      </c>
    </row>
    <row r="13" spans="2:9" ht="16.5" thickBot="1">
      <c r="B13" s="172" t="s">
        <v>46</v>
      </c>
      <c r="C13" s="8" t="s">
        <v>25</v>
      </c>
      <c r="D13" s="9"/>
      <c r="E13" s="9"/>
      <c r="F13" s="9"/>
      <c r="G13" s="33">
        <f>G14+G18+G28+G103+G123+G131+G136+G140+G116</f>
        <v>2521543</v>
      </c>
      <c r="H13" s="33">
        <f>H14+H18+H28+H103+H123+H131+H136+H140+H116</f>
        <v>2709378</v>
      </c>
      <c r="I13" s="33">
        <f>I14+I18+I28+I103+I123+I131+I136+I140+I116</f>
        <v>2890029</v>
      </c>
    </row>
    <row r="14" spans="2:9" ht="31.5" customHeight="1" thickBot="1">
      <c r="B14" s="172" t="s">
        <v>63</v>
      </c>
      <c r="C14" s="8" t="s">
        <v>25</v>
      </c>
      <c r="D14" s="9" t="s">
        <v>26</v>
      </c>
      <c r="E14" s="9"/>
      <c r="F14" s="9"/>
      <c r="G14" s="33">
        <f aca="true" t="shared" si="0" ref="G14:I16">G15</f>
        <v>2189</v>
      </c>
      <c r="H14" s="33">
        <f t="shared" si="0"/>
        <v>2189</v>
      </c>
      <c r="I14" s="33">
        <f t="shared" si="0"/>
        <v>2256</v>
      </c>
    </row>
    <row r="15" spans="2:9" ht="15.75">
      <c r="B15" s="174" t="s">
        <v>166</v>
      </c>
      <c r="C15" s="153" t="s">
        <v>28</v>
      </c>
      <c r="D15" s="152" t="s">
        <v>3</v>
      </c>
      <c r="E15" s="156" t="s">
        <v>677</v>
      </c>
      <c r="F15" s="46"/>
      <c r="G15" s="86">
        <f t="shared" si="0"/>
        <v>2189</v>
      </c>
      <c r="H15" s="86">
        <f t="shared" si="0"/>
        <v>2189</v>
      </c>
      <c r="I15" s="86">
        <f t="shared" si="0"/>
        <v>2256</v>
      </c>
    </row>
    <row r="16" spans="2:9" ht="15.75">
      <c r="B16" s="174" t="s">
        <v>167</v>
      </c>
      <c r="C16" s="154" t="s">
        <v>28</v>
      </c>
      <c r="D16" s="152" t="s">
        <v>3</v>
      </c>
      <c r="E16" s="133" t="s">
        <v>165</v>
      </c>
      <c r="F16" s="49"/>
      <c r="G16" s="87">
        <f t="shared" si="0"/>
        <v>2189</v>
      </c>
      <c r="H16" s="87">
        <f t="shared" si="0"/>
        <v>2189</v>
      </c>
      <c r="I16" s="87">
        <f t="shared" si="0"/>
        <v>2256</v>
      </c>
    </row>
    <row r="17" spans="2:9" ht="79.5" thickBot="1">
      <c r="B17" s="174" t="s">
        <v>1203</v>
      </c>
      <c r="C17" s="155" t="s">
        <v>28</v>
      </c>
      <c r="D17" s="152" t="s">
        <v>3</v>
      </c>
      <c r="E17" s="47" t="s">
        <v>1204</v>
      </c>
      <c r="F17" s="47" t="s">
        <v>19</v>
      </c>
      <c r="G17" s="35">
        <v>2189</v>
      </c>
      <c r="H17" s="35">
        <v>2189</v>
      </c>
      <c r="I17" s="35">
        <v>2256</v>
      </c>
    </row>
    <row r="18" spans="2:9" ht="49.5" customHeight="1" thickBot="1">
      <c r="B18" s="172" t="s">
        <v>21</v>
      </c>
      <c r="C18" s="8" t="s">
        <v>25</v>
      </c>
      <c r="D18" s="9" t="s">
        <v>55</v>
      </c>
      <c r="E18" s="9"/>
      <c r="F18" s="9"/>
      <c r="G18" s="33">
        <f aca="true" t="shared" si="1" ref="G18:I19">G19</f>
        <v>87485</v>
      </c>
      <c r="H18" s="33">
        <f t="shared" si="1"/>
        <v>87485</v>
      </c>
      <c r="I18" s="33">
        <f t="shared" si="1"/>
        <v>88942</v>
      </c>
    </row>
    <row r="19" spans="2:9" ht="15.75">
      <c r="B19" s="174" t="s">
        <v>166</v>
      </c>
      <c r="C19" s="153" t="s">
        <v>28</v>
      </c>
      <c r="D19" s="152" t="s">
        <v>112</v>
      </c>
      <c r="E19" s="157">
        <v>99</v>
      </c>
      <c r="F19" s="46"/>
      <c r="G19" s="86">
        <f t="shared" si="1"/>
        <v>87485</v>
      </c>
      <c r="H19" s="86">
        <f t="shared" si="1"/>
        <v>87485</v>
      </c>
      <c r="I19" s="86">
        <f t="shared" si="1"/>
        <v>88942</v>
      </c>
    </row>
    <row r="20" spans="2:9" ht="15.75">
      <c r="B20" s="174" t="s">
        <v>167</v>
      </c>
      <c r="C20" s="154" t="s">
        <v>28</v>
      </c>
      <c r="D20" s="152" t="s">
        <v>112</v>
      </c>
      <c r="E20" s="158" t="s">
        <v>491</v>
      </c>
      <c r="F20" s="49"/>
      <c r="G20" s="35">
        <f>G21+G22+G24+G25+G26+G23+G27</f>
        <v>87485</v>
      </c>
      <c r="H20" s="35">
        <f>H21+H22+H24+H25+H26+H23+H27</f>
        <v>87485</v>
      </c>
      <c r="I20" s="35">
        <f>I21+I22+I24+I25+I26+I23+I27</f>
        <v>88942</v>
      </c>
    </row>
    <row r="21" spans="2:9" s="24" customFormat="1" ht="94.5">
      <c r="B21" s="174" t="s">
        <v>1205</v>
      </c>
      <c r="C21" s="154" t="s">
        <v>28</v>
      </c>
      <c r="D21" s="152" t="s">
        <v>112</v>
      </c>
      <c r="E21" s="158" t="s">
        <v>1208</v>
      </c>
      <c r="F21" s="49" t="s">
        <v>19</v>
      </c>
      <c r="G21" s="35">
        <v>5631</v>
      </c>
      <c r="H21" s="35">
        <v>5631</v>
      </c>
      <c r="I21" s="35">
        <v>5804</v>
      </c>
    </row>
    <row r="22" spans="2:9" s="24" customFormat="1" ht="94.5">
      <c r="B22" s="174" t="s">
        <v>1206</v>
      </c>
      <c r="C22" s="154" t="s">
        <v>28</v>
      </c>
      <c r="D22" s="152" t="s">
        <v>112</v>
      </c>
      <c r="E22" s="158" t="s">
        <v>1209</v>
      </c>
      <c r="F22" s="49" t="s">
        <v>19</v>
      </c>
      <c r="G22" s="35">
        <v>5026</v>
      </c>
      <c r="H22" s="35">
        <v>5026</v>
      </c>
      <c r="I22" s="35">
        <v>5181</v>
      </c>
    </row>
    <row r="23" spans="2:9" s="24" customFormat="1" ht="36" customHeight="1" hidden="1">
      <c r="B23" s="174" t="s">
        <v>1783</v>
      </c>
      <c r="C23" s="154" t="s">
        <v>28</v>
      </c>
      <c r="D23" s="152" t="s">
        <v>112</v>
      </c>
      <c r="E23" s="158" t="s">
        <v>1420</v>
      </c>
      <c r="F23" s="49" t="s">
        <v>10</v>
      </c>
      <c r="G23" s="35"/>
      <c r="H23" s="35"/>
      <c r="I23" s="35"/>
    </row>
    <row r="24" spans="2:9" s="24" customFormat="1" ht="78.75">
      <c r="B24" s="174" t="s">
        <v>158</v>
      </c>
      <c r="C24" s="154" t="s">
        <v>28</v>
      </c>
      <c r="D24" s="152" t="s">
        <v>112</v>
      </c>
      <c r="E24" s="158" t="s">
        <v>1210</v>
      </c>
      <c r="F24" s="49" t="s">
        <v>19</v>
      </c>
      <c r="G24" s="35">
        <v>37957</v>
      </c>
      <c r="H24" s="35">
        <v>37957</v>
      </c>
      <c r="I24" s="35">
        <v>39086</v>
      </c>
    </row>
    <row r="25" spans="2:9" s="24" customFormat="1" ht="47.25">
      <c r="B25" s="174" t="s">
        <v>1207</v>
      </c>
      <c r="C25" s="154" t="s">
        <v>28</v>
      </c>
      <c r="D25" s="152" t="s">
        <v>112</v>
      </c>
      <c r="E25" s="158" t="s">
        <v>1210</v>
      </c>
      <c r="F25" s="49" t="s">
        <v>10</v>
      </c>
      <c r="G25" s="35">
        <v>37431</v>
      </c>
      <c r="H25" s="35">
        <v>37431</v>
      </c>
      <c r="I25" s="35">
        <v>37431</v>
      </c>
    </row>
    <row r="26" spans="2:9" s="24" customFormat="1" ht="31.5">
      <c r="B26" s="174" t="s">
        <v>159</v>
      </c>
      <c r="C26" s="154" t="s">
        <v>28</v>
      </c>
      <c r="D26" s="152" t="s">
        <v>112</v>
      </c>
      <c r="E26" s="158" t="s">
        <v>1210</v>
      </c>
      <c r="F26" s="49" t="s">
        <v>52</v>
      </c>
      <c r="G26" s="35">
        <v>40</v>
      </c>
      <c r="H26" s="35">
        <v>40</v>
      </c>
      <c r="I26" s="35">
        <v>40</v>
      </c>
    </row>
    <row r="27" spans="2:9" s="24" customFormat="1" ht="48" thickBot="1">
      <c r="B27" s="174" t="s">
        <v>1992</v>
      </c>
      <c r="C27" s="155" t="s">
        <v>28</v>
      </c>
      <c r="D27" s="152" t="s">
        <v>112</v>
      </c>
      <c r="E27" s="158" t="s">
        <v>1991</v>
      </c>
      <c r="F27" s="49" t="s">
        <v>10</v>
      </c>
      <c r="G27" s="35">
        <v>1400</v>
      </c>
      <c r="H27" s="35">
        <v>1400</v>
      </c>
      <c r="I27" s="35">
        <v>1400</v>
      </c>
    </row>
    <row r="28" spans="2:9" ht="57.75" customHeight="1" thickBot="1">
      <c r="B28" s="229" t="s">
        <v>48</v>
      </c>
      <c r="C28" s="50" t="s">
        <v>28</v>
      </c>
      <c r="D28" s="51" t="s">
        <v>29</v>
      </c>
      <c r="E28" s="51"/>
      <c r="F28" s="51"/>
      <c r="G28" s="88">
        <f>G29+G33+G41+G49+G61+G71+G81+G91</f>
        <v>866487</v>
      </c>
      <c r="H28" s="88">
        <f>H29+H33+H41+H49+H61+H71+H81+H91</f>
        <v>864370</v>
      </c>
      <c r="I28" s="88">
        <f>I29+I33+I41+I49+I61+I71+I81+I91</f>
        <v>884470</v>
      </c>
    </row>
    <row r="29" spans="2:9" ht="51" customHeight="1">
      <c r="B29" s="161" t="s">
        <v>1211</v>
      </c>
      <c r="C29" s="153" t="s">
        <v>28</v>
      </c>
      <c r="D29" s="152" t="s">
        <v>29</v>
      </c>
      <c r="E29" s="159" t="s">
        <v>28</v>
      </c>
      <c r="F29" s="46"/>
      <c r="G29" s="86">
        <f aca="true" t="shared" si="2" ref="G29:I31">G30</f>
        <v>18062</v>
      </c>
      <c r="H29" s="86">
        <f t="shared" si="2"/>
        <v>18062</v>
      </c>
      <c r="I29" s="86">
        <f t="shared" si="2"/>
        <v>18553</v>
      </c>
    </row>
    <row r="30" spans="2:9" ht="31.5">
      <c r="B30" s="161" t="s">
        <v>178</v>
      </c>
      <c r="C30" s="154" t="s">
        <v>28</v>
      </c>
      <c r="D30" s="152" t="s">
        <v>29</v>
      </c>
      <c r="E30" s="159" t="s">
        <v>892</v>
      </c>
      <c r="F30" s="49"/>
      <c r="G30" s="35">
        <f t="shared" si="2"/>
        <v>18062</v>
      </c>
      <c r="H30" s="35">
        <f t="shared" si="2"/>
        <v>18062</v>
      </c>
      <c r="I30" s="35">
        <f t="shared" si="2"/>
        <v>18553</v>
      </c>
    </row>
    <row r="31" spans="2:9" ht="47.25">
      <c r="B31" s="174" t="s">
        <v>1212</v>
      </c>
      <c r="C31" s="154" t="s">
        <v>28</v>
      </c>
      <c r="D31" s="152" t="s">
        <v>29</v>
      </c>
      <c r="E31" s="159" t="s">
        <v>1233</v>
      </c>
      <c r="F31" s="49"/>
      <c r="G31" s="87">
        <f t="shared" si="2"/>
        <v>18062</v>
      </c>
      <c r="H31" s="87">
        <f t="shared" si="2"/>
        <v>18062</v>
      </c>
      <c r="I31" s="87">
        <f t="shared" si="2"/>
        <v>18553</v>
      </c>
    </row>
    <row r="32" spans="2:9" ht="47.25">
      <c r="B32" s="174" t="s">
        <v>1213</v>
      </c>
      <c r="C32" s="154" t="s">
        <v>28</v>
      </c>
      <c r="D32" s="152" t="s">
        <v>29</v>
      </c>
      <c r="E32" s="159" t="s">
        <v>1234</v>
      </c>
      <c r="F32" s="49" t="s">
        <v>64</v>
      </c>
      <c r="G32" s="35">
        <v>18062</v>
      </c>
      <c r="H32" s="35">
        <v>18062</v>
      </c>
      <c r="I32" s="35">
        <v>18553</v>
      </c>
    </row>
    <row r="33" spans="2:9" ht="31.5">
      <c r="B33" s="174" t="s">
        <v>1214</v>
      </c>
      <c r="C33" s="154" t="s">
        <v>28</v>
      </c>
      <c r="D33" s="152" t="s">
        <v>29</v>
      </c>
      <c r="E33" s="159" t="s">
        <v>3</v>
      </c>
      <c r="F33" s="49"/>
      <c r="G33" s="87">
        <f>G34</f>
        <v>30820</v>
      </c>
      <c r="H33" s="87">
        <f>H34</f>
        <v>30820</v>
      </c>
      <c r="I33" s="87">
        <f>I34</f>
        <v>31646</v>
      </c>
    </row>
    <row r="34" spans="2:9" ht="15.75">
      <c r="B34" s="174" t="s">
        <v>1215</v>
      </c>
      <c r="C34" s="154" t="s">
        <v>28</v>
      </c>
      <c r="D34" s="152" t="s">
        <v>29</v>
      </c>
      <c r="E34" s="159" t="s">
        <v>1095</v>
      </c>
      <c r="F34" s="49"/>
      <c r="G34" s="87">
        <f>G35+G39</f>
        <v>30820</v>
      </c>
      <c r="H34" s="87">
        <f>H35+H39</f>
        <v>30820</v>
      </c>
      <c r="I34" s="87">
        <f>I35+I39</f>
        <v>31646</v>
      </c>
    </row>
    <row r="35" spans="2:9" ht="31.5">
      <c r="B35" s="174" t="s">
        <v>157</v>
      </c>
      <c r="C35" s="154" t="s">
        <v>28</v>
      </c>
      <c r="D35" s="152" t="s">
        <v>29</v>
      </c>
      <c r="E35" s="159" t="s">
        <v>718</v>
      </c>
      <c r="F35" s="49"/>
      <c r="G35" s="87">
        <f>G36+G37+G38</f>
        <v>29145</v>
      </c>
      <c r="H35" s="87">
        <f>H36+H37+H38</f>
        <v>29145</v>
      </c>
      <c r="I35" s="87">
        <f>I36+I37+I38</f>
        <v>29919</v>
      </c>
    </row>
    <row r="36" spans="2:9" ht="78.75">
      <c r="B36" s="174" t="s">
        <v>158</v>
      </c>
      <c r="C36" s="154" t="s">
        <v>28</v>
      </c>
      <c r="D36" s="152" t="s">
        <v>29</v>
      </c>
      <c r="E36" s="159" t="s">
        <v>1235</v>
      </c>
      <c r="F36" s="49" t="s">
        <v>19</v>
      </c>
      <c r="G36" s="35">
        <v>25740</v>
      </c>
      <c r="H36" s="35">
        <v>25740</v>
      </c>
      <c r="I36" s="35">
        <v>26514</v>
      </c>
    </row>
    <row r="37" spans="2:9" ht="47.25">
      <c r="B37" s="174" t="s">
        <v>1207</v>
      </c>
      <c r="C37" s="154" t="s">
        <v>28</v>
      </c>
      <c r="D37" s="152" t="s">
        <v>29</v>
      </c>
      <c r="E37" s="159" t="s">
        <v>1235</v>
      </c>
      <c r="F37" s="49" t="s">
        <v>10</v>
      </c>
      <c r="G37" s="35">
        <v>3247</v>
      </c>
      <c r="H37" s="35">
        <v>3247</v>
      </c>
      <c r="I37" s="35">
        <v>3247</v>
      </c>
    </row>
    <row r="38" spans="2:9" ht="31.5">
      <c r="B38" s="174" t="s">
        <v>159</v>
      </c>
      <c r="C38" s="154" t="s">
        <v>28</v>
      </c>
      <c r="D38" s="152" t="s">
        <v>29</v>
      </c>
      <c r="E38" s="159" t="s">
        <v>1235</v>
      </c>
      <c r="F38" s="49" t="s">
        <v>52</v>
      </c>
      <c r="G38" s="35">
        <v>158</v>
      </c>
      <c r="H38" s="35">
        <v>158</v>
      </c>
      <c r="I38" s="35">
        <v>158</v>
      </c>
    </row>
    <row r="39" spans="2:9" ht="31.5">
      <c r="B39" s="174" t="s">
        <v>1216</v>
      </c>
      <c r="C39" s="154" t="s">
        <v>28</v>
      </c>
      <c r="D39" s="152" t="s">
        <v>29</v>
      </c>
      <c r="E39" s="159" t="s">
        <v>1192</v>
      </c>
      <c r="F39" s="49"/>
      <c r="G39" s="87">
        <f>G40</f>
        <v>1675</v>
      </c>
      <c r="H39" s="87">
        <f>H40</f>
        <v>1675</v>
      </c>
      <c r="I39" s="87">
        <f>I40</f>
        <v>1727</v>
      </c>
    </row>
    <row r="40" spans="2:9" ht="78.75">
      <c r="B40" s="174" t="s">
        <v>1217</v>
      </c>
      <c r="C40" s="154" t="s">
        <v>28</v>
      </c>
      <c r="D40" s="152" t="s">
        <v>29</v>
      </c>
      <c r="E40" s="159" t="s">
        <v>1236</v>
      </c>
      <c r="F40" s="49" t="s">
        <v>19</v>
      </c>
      <c r="G40" s="35">
        <v>1675</v>
      </c>
      <c r="H40" s="35">
        <v>1675</v>
      </c>
      <c r="I40" s="35">
        <v>1727</v>
      </c>
    </row>
    <row r="41" spans="2:9" ht="31.5">
      <c r="B41" s="174" t="s">
        <v>1218</v>
      </c>
      <c r="C41" s="154" t="s">
        <v>28</v>
      </c>
      <c r="D41" s="152" t="s">
        <v>29</v>
      </c>
      <c r="E41" s="159" t="s">
        <v>112</v>
      </c>
      <c r="F41" s="49"/>
      <c r="G41" s="87">
        <f>G42</f>
        <v>53439</v>
      </c>
      <c r="H41" s="87">
        <f>H42</f>
        <v>53439</v>
      </c>
      <c r="I41" s="87">
        <f>I42</f>
        <v>54843</v>
      </c>
    </row>
    <row r="42" spans="2:9" ht="15.75">
      <c r="B42" s="174" t="s">
        <v>156</v>
      </c>
      <c r="C42" s="154" t="s">
        <v>28</v>
      </c>
      <c r="D42" s="152" t="s">
        <v>29</v>
      </c>
      <c r="E42" s="159" t="s">
        <v>1040</v>
      </c>
      <c r="F42" s="49"/>
      <c r="G42" s="87">
        <f>G43+G47</f>
        <v>53439</v>
      </c>
      <c r="H42" s="87">
        <f>H43+H47</f>
        <v>53439</v>
      </c>
      <c r="I42" s="87">
        <f>I43+I47</f>
        <v>54843</v>
      </c>
    </row>
    <row r="43" spans="2:9" ht="31.5">
      <c r="B43" s="174" t="s">
        <v>157</v>
      </c>
      <c r="C43" s="154" t="s">
        <v>28</v>
      </c>
      <c r="D43" s="152" t="s">
        <v>29</v>
      </c>
      <c r="E43" s="159" t="s">
        <v>1237</v>
      </c>
      <c r="F43" s="49"/>
      <c r="G43" s="87">
        <f>G44+G45+G46</f>
        <v>51702</v>
      </c>
      <c r="H43" s="87">
        <f>H44+H45+H46</f>
        <v>51702</v>
      </c>
      <c r="I43" s="87">
        <f>I44+I45+I46</f>
        <v>53052</v>
      </c>
    </row>
    <row r="44" spans="2:9" ht="78.75">
      <c r="B44" s="174" t="s">
        <v>158</v>
      </c>
      <c r="C44" s="154" t="s">
        <v>28</v>
      </c>
      <c r="D44" s="152" t="s">
        <v>29</v>
      </c>
      <c r="E44" s="159" t="s">
        <v>1238</v>
      </c>
      <c r="F44" s="49" t="s">
        <v>19</v>
      </c>
      <c r="G44" s="35">
        <v>44409</v>
      </c>
      <c r="H44" s="35">
        <v>44409</v>
      </c>
      <c r="I44" s="35">
        <v>45759</v>
      </c>
    </row>
    <row r="45" spans="2:9" ht="47.25">
      <c r="B45" s="174" t="s">
        <v>1207</v>
      </c>
      <c r="C45" s="154" t="s">
        <v>28</v>
      </c>
      <c r="D45" s="152" t="s">
        <v>29</v>
      </c>
      <c r="E45" s="159" t="s">
        <v>1238</v>
      </c>
      <c r="F45" s="49" t="s">
        <v>10</v>
      </c>
      <c r="G45" s="35">
        <v>6537</v>
      </c>
      <c r="H45" s="35">
        <v>6537</v>
      </c>
      <c r="I45" s="35">
        <v>6537</v>
      </c>
    </row>
    <row r="46" spans="2:9" ht="31.5">
      <c r="B46" s="174" t="s">
        <v>159</v>
      </c>
      <c r="C46" s="154" t="s">
        <v>28</v>
      </c>
      <c r="D46" s="152" t="s">
        <v>29</v>
      </c>
      <c r="E46" s="159" t="s">
        <v>1238</v>
      </c>
      <c r="F46" s="49" t="s">
        <v>52</v>
      </c>
      <c r="G46" s="35">
        <v>756</v>
      </c>
      <c r="H46" s="35">
        <v>756</v>
      </c>
      <c r="I46" s="35">
        <v>756</v>
      </c>
    </row>
    <row r="47" spans="2:9" ht="31.5">
      <c r="B47" s="161" t="s">
        <v>1216</v>
      </c>
      <c r="C47" s="154" t="s">
        <v>28</v>
      </c>
      <c r="D47" s="152" t="s">
        <v>29</v>
      </c>
      <c r="E47" s="159" t="s">
        <v>1239</v>
      </c>
      <c r="F47" s="49"/>
      <c r="G47" s="87">
        <f>G48</f>
        <v>1737</v>
      </c>
      <c r="H47" s="87">
        <f>H48</f>
        <v>1737</v>
      </c>
      <c r="I47" s="87">
        <f>I48</f>
        <v>1791</v>
      </c>
    </row>
    <row r="48" spans="2:9" ht="78.75">
      <c r="B48" s="174" t="s">
        <v>1217</v>
      </c>
      <c r="C48" s="154" t="s">
        <v>28</v>
      </c>
      <c r="D48" s="152" t="s">
        <v>29</v>
      </c>
      <c r="E48" s="159" t="s">
        <v>1240</v>
      </c>
      <c r="F48" s="49" t="s">
        <v>19</v>
      </c>
      <c r="G48" s="35">
        <v>1737</v>
      </c>
      <c r="H48" s="35">
        <v>1737</v>
      </c>
      <c r="I48" s="35">
        <v>1791</v>
      </c>
    </row>
    <row r="49" spans="2:9" ht="47.25">
      <c r="B49" s="174" t="s">
        <v>1219</v>
      </c>
      <c r="C49" s="154" t="s">
        <v>28</v>
      </c>
      <c r="D49" s="152" t="s">
        <v>29</v>
      </c>
      <c r="E49" s="159" t="s">
        <v>105</v>
      </c>
      <c r="F49" s="49"/>
      <c r="G49" s="87">
        <f>G50+G54</f>
        <v>84347</v>
      </c>
      <c r="H49" s="87">
        <f>H50+H54</f>
        <v>83497</v>
      </c>
      <c r="I49" s="87">
        <f>I50+I54</f>
        <v>85852</v>
      </c>
    </row>
    <row r="50" spans="2:9" ht="31.5">
      <c r="B50" s="174" t="s">
        <v>1220</v>
      </c>
      <c r="C50" s="154" t="s">
        <v>28</v>
      </c>
      <c r="D50" s="152" t="s">
        <v>29</v>
      </c>
      <c r="E50" s="159" t="s">
        <v>451</v>
      </c>
      <c r="F50" s="49"/>
      <c r="G50" s="87">
        <f>G51</f>
        <v>200</v>
      </c>
      <c r="H50" s="87">
        <f>H51</f>
        <v>200</v>
      </c>
      <c r="I50" s="87">
        <f>I51</f>
        <v>200</v>
      </c>
    </row>
    <row r="51" spans="2:9" ht="31.5">
      <c r="B51" s="174" t="s">
        <v>1221</v>
      </c>
      <c r="C51" s="154" t="s">
        <v>28</v>
      </c>
      <c r="D51" s="152" t="s">
        <v>29</v>
      </c>
      <c r="E51" s="159" t="s">
        <v>1241</v>
      </c>
      <c r="F51" s="49"/>
      <c r="G51" s="87">
        <f>G52+G53</f>
        <v>200</v>
      </c>
      <c r="H51" s="87">
        <f>H52+H53</f>
        <v>200</v>
      </c>
      <c r="I51" s="87">
        <f>I52+I53</f>
        <v>200</v>
      </c>
    </row>
    <row r="52" spans="2:9" ht="78.75">
      <c r="B52" s="174" t="s">
        <v>1222</v>
      </c>
      <c r="C52" s="154" t="s">
        <v>28</v>
      </c>
      <c r="D52" s="152" t="s">
        <v>29</v>
      </c>
      <c r="E52" s="159" t="s">
        <v>1242</v>
      </c>
      <c r="F52" s="49" t="s">
        <v>19</v>
      </c>
      <c r="G52" s="35">
        <v>11</v>
      </c>
      <c r="H52" s="35">
        <v>11</v>
      </c>
      <c r="I52" s="35">
        <v>11</v>
      </c>
    </row>
    <row r="53" spans="2:9" ht="47.25">
      <c r="B53" s="174" t="s">
        <v>1223</v>
      </c>
      <c r="C53" s="154" t="s">
        <v>28</v>
      </c>
      <c r="D53" s="152" t="s">
        <v>29</v>
      </c>
      <c r="E53" s="159" t="s">
        <v>1242</v>
      </c>
      <c r="F53" s="49" t="s">
        <v>10</v>
      </c>
      <c r="G53" s="35">
        <v>189</v>
      </c>
      <c r="H53" s="35">
        <v>189</v>
      </c>
      <c r="I53" s="35">
        <v>189</v>
      </c>
    </row>
    <row r="54" spans="2:9" ht="15.75">
      <c r="B54" s="174" t="s">
        <v>562</v>
      </c>
      <c r="C54" s="154" t="s">
        <v>28</v>
      </c>
      <c r="D54" s="152" t="s">
        <v>29</v>
      </c>
      <c r="E54" s="159" t="s">
        <v>1243</v>
      </c>
      <c r="F54" s="49"/>
      <c r="G54" s="87">
        <f>G55+G59</f>
        <v>84147</v>
      </c>
      <c r="H54" s="87">
        <f>H55+H59</f>
        <v>83297</v>
      </c>
      <c r="I54" s="87">
        <f>I55+I59</f>
        <v>85652</v>
      </c>
    </row>
    <row r="55" spans="2:9" ht="31.5">
      <c r="B55" s="174" t="s">
        <v>157</v>
      </c>
      <c r="C55" s="154" t="s">
        <v>28</v>
      </c>
      <c r="D55" s="152" t="s">
        <v>29</v>
      </c>
      <c r="E55" s="159" t="s">
        <v>1244</v>
      </c>
      <c r="F55" s="49"/>
      <c r="G55" s="87">
        <f>G56+G57+G58</f>
        <v>82472</v>
      </c>
      <c r="H55" s="87">
        <f>H56+H57+H58</f>
        <v>81622</v>
      </c>
      <c r="I55" s="87">
        <f>I56+I57+I58</f>
        <v>83925</v>
      </c>
    </row>
    <row r="56" spans="2:9" ht="78.75">
      <c r="B56" s="161" t="s">
        <v>158</v>
      </c>
      <c r="C56" s="154" t="s">
        <v>28</v>
      </c>
      <c r="D56" s="152" t="s">
        <v>29</v>
      </c>
      <c r="E56" s="159" t="s">
        <v>1245</v>
      </c>
      <c r="F56" s="49" t="s">
        <v>19</v>
      </c>
      <c r="G56" s="35">
        <v>76034</v>
      </c>
      <c r="H56" s="35">
        <v>76034</v>
      </c>
      <c r="I56" s="35">
        <v>78337</v>
      </c>
    </row>
    <row r="57" spans="2:9" ht="47.25">
      <c r="B57" s="161" t="s">
        <v>1207</v>
      </c>
      <c r="C57" s="154" t="s">
        <v>28</v>
      </c>
      <c r="D57" s="152" t="s">
        <v>29</v>
      </c>
      <c r="E57" s="159" t="s">
        <v>1245</v>
      </c>
      <c r="F57" s="49" t="s">
        <v>10</v>
      </c>
      <c r="G57" s="35">
        <v>6390</v>
      </c>
      <c r="H57" s="35">
        <v>5540</v>
      </c>
      <c r="I57" s="35">
        <v>5540</v>
      </c>
    </row>
    <row r="58" spans="2:9" ht="31.5">
      <c r="B58" s="230" t="s">
        <v>159</v>
      </c>
      <c r="C58" s="154" t="s">
        <v>28</v>
      </c>
      <c r="D58" s="152" t="s">
        <v>29</v>
      </c>
      <c r="E58" s="159" t="s">
        <v>1245</v>
      </c>
      <c r="F58" s="49" t="s">
        <v>52</v>
      </c>
      <c r="G58" s="35">
        <v>48</v>
      </c>
      <c r="H58" s="35">
        <v>48</v>
      </c>
      <c r="I58" s="35">
        <v>48</v>
      </c>
    </row>
    <row r="59" spans="2:9" ht="31.5">
      <c r="B59" s="230" t="s">
        <v>1216</v>
      </c>
      <c r="C59" s="154" t="s">
        <v>28</v>
      </c>
      <c r="D59" s="152" t="s">
        <v>29</v>
      </c>
      <c r="E59" s="159" t="s">
        <v>1246</v>
      </c>
      <c r="F59" s="49"/>
      <c r="G59" s="87">
        <f>G60</f>
        <v>1675</v>
      </c>
      <c r="H59" s="87">
        <f>H60</f>
        <v>1675</v>
      </c>
      <c r="I59" s="87">
        <f>I60</f>
        <v>1727</v>
      </c>
    </row>
    <row r="60" spans="2:9" ht="78.75">
      <c r="B60" s="174" t="s">
        <v>1217</v>
      </c>
      <c r="C60" s="154" t="s">
        <v>28</v>
      </c>
      <c r="D60" s="152" t="s">
        <v>29</v>
      </c>
      <c r="E60" s="159" t="s">
        <v>1247</v>
      </c>
      <c r="F60" s="49" t="s">
        <v>19</v>
      </c>
      <c r="G60" s="35">
        <v>1675</v>
      </c>
      <c r="H60" s="35">
        <v>1675</v>
      </c>
      <c r="I60" s="35">
        <v>1727</v>
      </c>
    </row>
    <row r="61" spans="2:9" ht="47.25">
      <c r="B61" s="174" t="s">
        <v>1224</v>
      </c>
      <c r="C61" s="154" t="s">
        <v>28</v>
      </c>
      <c r="D61" s="152" t="s">
        <v>29</v>
      </c>
      <c r="E61" s="159" t="s">
        <v>30</v>
      </c>
      <c r="F61" s="49"/>
      <c r="G61" s="87">
        <f>G62</f>
        <v>86738</v>
      </c>
      <c r="H61" s="87">
        <f>H62</f>
        <v>86120</v>
      </c>
      <c r="I61" s="87">
        <f>I62</f>
        <v>88316</v>
      </c>
    </row>
    <row r="62" spans="2:9" ht="15.75">
      <c r="B62" s="174" t="s">
        <v>156</v>
      </c>
      <c r="C62" s="154" t="s">
        <v>28</v>
      </c>
      <c r="D62" s="152" t="s">
        <v>29</v>
      </c>
      <c r="E62" s="159" t="s">
        <v>577</v>
      </c>
      <c r="F62" s="49"/>
      <c r="G62" s="87">
        <f>G63+G67+G69</f>
        <v>86738</v>
      </c>
      <c r="H62" s="87">
        <f>H63+H67+H69</f>
        <v>86120</v>
      </c>
      <c r="I62" s="87">
        <f>I63+I67+I69</f>
        <v>88316</v>
      </c>
    </row>
    <row r="63" spans="2:9" ht="31.5">
      <c r="B63" s="161" t="s">
        <v>157</v>
      </c>
      <c r="C63" s="154" t="s">
        <v>28</v>
      </c>
      <c r="D63" s="152" t="s">
        <v>29</v>
      </c>
      <c r="E63" s="159" t="s">
        <v>1248</v>
      </c>
      <c r="F63" s="49"/>
      <c r="G63" s="87">
        <f>G64+G65+G66</f>
        <v>83388</v>
      </c>
      <c r="H63" s="87">
        <f>H64+H65+H66</f>
        <v>82770</v>
      </c>
      <c r="I63" s="87">
        <f>I64+I65+I66</f>
        <v>84862</v>
      </c>
    </row>
    <row r="64" spans="2:9" ht="78.75">
      <c r="B64" s="174" t="s">
        <v>158</v>
      </c>
      <c r="C64" s="154" t="s">
        <v>28</v>
      </c>
      <c r="D64" s="152" t="s">
        <v>29</v>
      </c>
      <c r="E64" s="159" t="s">
        <v>1249</v>
      </c>
      <c r="F64" s="49" t="s">
        <v>19</v>
      </c>
      <c r="G64" s="35">
        <v>69112</v>
      </c>
      <c r="H64" s="35">
        <v>69112</v>
      </c>
      <c r="I64" s="35">
        <v>71204</v>
      </c>
    </row>
    <row r="65" spans="2:9" ht="47.25">
      <c r="B65" s="174" t="s">
        <v>1207</v>
      </c>
      <c r="C65" s="154" t="s">
        <v>28</v>
      </c>
      <c r="D65" s="152" t="s">
        <v>29</v>
      </c>
      <c r="E65" s="159" t="s">
        <v>1249</v>
      </c>
      <c r="F65" s="49" t="s">
        <v>10</v>
      </c>
      <c r="G65" s="35">
        <v>14017</v>
      </c>
      <c r="H65" s="35">
        <v>13399</v>
      </c>
      <c r="I65" s="35">
        <v>13399</v>
      </c>
    </row>
    <row r="66" spans="2:9" ht="31.5">
      <c r="B66" s="174" t="s">
        <v>159</v>
      </c>
      <c r="C66" s="154" t="s">
        <v>28</v>
      </c>
      <c r="D66" s="152" t="s">
        <v>29</v>
      </c>
      <c r="E66" s="159" t="s">
        <v>1249</v>
      </c>
      <c r="F66" s="49" t="s">
        <v>52</v>
      </c>
      <c r="G66" s="35">
        <v>259</v>
      </c>
      <c r="H66" s="35">
        <v>259</v>
      </c>
      <c r="I66" s="35">
        <v>259</v>
      </c>
    </row>
    <row r="67" spans="2:9" ht="47.25" hidden="1">
      <c r="B67" s="174" t="s">
        <v>1225</v>
      </c>
      <c r="C67" s="154" t="s">
        <v>28</v>
      </c>
      <c r="D67" s="152" t="s">
        <v>29</v>
      </c>
      <c r="E67" s="159" t="s">
        <v>1250</v>
      </c>
      <c r="F67" s="49"/>
      <c r="G67" s="87">
        <f>G68</f>
        <v>0</v>
      </c>
      <c r="H67" s="87">
        <f>H68</f>
        <v>0</v>
      </c>
      <c r="I67" s="87">
        <f>I68</f>
        <v>0</v>
      </c>
    </row>
    <row r="68" spans="2:9" ht="47.25" hidden="1">
      <c r="B68" s="161" t="s">
        <v>1226</v>
      </c>
      <c r="C68" s="154" t="s">
        <v>28</v>
      </c>
      <c r="D68" s="152" t="s">
        <v>29</v>
      </c>
      <c r="E68" s="159" t="s">
        <v>1251</v>
      </c>
      <c r="F68" s="49" t="s">
        <v>64</v>
      </c>
      <c r="G68" s="35"/>
      <c r="H68" s="35"/>
      <c r="I68" s="35"/>
    </row>
    <row r="69" spans="2:9" ht="31.5">
      <c r="B69" s="142" t="s">
        <v>1216</v>
      </c>
      <c r="C69" s="154" t="s">
        <v>28</v>
      </c>
      <c r="D69" s="152" t="s">
        <v>29</v>
      </c>
      <c r="E69" s="159" t="s">
        <v>1252</v>
      </c>
      <c r="F69" s="49"/>
      <c r="G69" s="87">
        <f>G70</f>
        <v>3350</v>
      </c>
      <c r="H69" s="87">
        <f>H70</f>
        <v>3350</v>
      </c>
      <c r="I69" s="87">
        <f>I70</f>
        <v>3454</v>
      </c>
    </row>
    <row r="70" spans="2:9" ht="78.75">
      <c r="B70" s="174" t="s">
        <v>1217</v>
      </c>
      <c r="C70" s="154" t="s">
        <v>28</v>
      </c>
      <c r="D70" s="152" t="s">
        <v>29</v>
      </c>
      <c r="E70" s="159" t="s">
        <v>1253</v>
      </c>
      <c r="F70" s="49" t="s">
        <v>19</v>
      </c>
      <c r="G70" s="35">
        <v>3350</v>
      </c>
      <c r="H70" s="35">
        <v>3350</v>
      </c>
      <c r="I70" s="35">
        <v>3454</v>
      </c>
    </row>
    <row r="71" spans="2:9" ht="31.5">
      <c r="B71" s="174" t="s">
        <v>1227</v>
      </c>
      <c r="C71" s="154" t="s">
        <v>28</v>
      </c>
      <c r="D71" s="152" t="s">
        <v>29</v>
      </c>
      <c r="E71" s="159" t="s">
        <v>115</v>
      </c>
      <c r="F71" s="49"/>
      <c r="G71" s="87">
        <f>G72</f>
        <v>89080</v>
      </c>
      <c r="H71" s="87">
        <f>H72</f>
        <v>88760</v>
      </c>
      <c r="I71" s="87">
        <f>I72</f>
        <v>91266</v>
      </c>
    </row>
    <row r="72" spans="2:9" ht="15.75">
      <c r="B72" s="142" t="s">
        <v>562</v>
      </c>
      <c r="C72" s="154" t="s">
        <v>28</v>
      </c>
      <c r="D72" s="152" t="s">
        <v>29</v>
      </c>
      <c r="E72" s="159" t="s">
        <v>322</v>
      </c>
      <c r="F72" s="49"/>
      <c r="G72" s="87">
        <f>G73+G77+G79</f>
        <v>89080</v>
      </c>
      <c r="H72" s="87">
        <f>H73+H77+H79</f>
        <v>88760</v>
      </c>
      <c r="I72" s="87">
        <f>I73+I77+I79</f>
        <v>91266</v>
      </c>
    </row>
    <row r="73" spans="2:9" ht="31.5">
      <c r="B73" s="142" t="s">
        <v>157</v>
      </c>
      <c r="C73" s="154" t="s">
        <v>28</v>
      </c>
      <c r="D73" s="152" t="s">
        <v>29</v>
      </c>
      <c r="E73" s="159" t="s">
        <v>1254</v>
      </c>
      <c r="F73" s="49"/>
      <c r="G73" s="87">
        <f>G74+G75+G76</f>
        <v>78664</v>
      </c>
      <c r="H73" s="87">
        <f>H74+H75+H76</f>
        <v>78344</v>
      </c>
      <c r="I73" s="87">
        <f>I74+I75+I76</f>
        <v>80517</v>
      </c>
    </row>
    <row r="74" spans="2:9" ht="78.75">
      <c r="B74" s="142" t="s">
        <v>158</v>
      </c>
      <c r="C74" s="154" t="s">
        <v>28</v>
      </c>
      <c r="D74" s="152" t="s">
        <v>29</v>
      </c>
      <c r="E74" s="159" t="s">
        <v>1255</v>
      </c>
      <c r="F74" s="49" t="s">
        <v>19</v>
      </c>
      <c r="G74" s="35">
        <v>71611</v>
      </c>
      <c r="H74" s="35">
        <v>71611</v>
      </c>
      <c r="I74" s="35">
        <v>73784</v>
      </c>
    </row>
    <row r="75" spans="2:9" ht="47.25">
      <c r="B75" s="142" t="s">
        <v>1207</v>
      </c>
      <c r="C75" s="154" t="s">
        <v>28</v>
      </c>
      <c r="D75" s="152" t="s">
        <v>29</v>
      </c>
      <c r="E75" s="159" t="s">
        <v>1255</v>
      </c>
      <c r="F75" s="49" t="s">
        <v>10</v>
      </c>
      <c r="G75" s="35">
        <v>6590</v>
      </c>
      <c r="H75" s="35">
        <v>6270</v>
      </c>
      <c r="I75" s="35">
        <v>6270</v>
      </c>
    </row>
    <row r="76" spans="2:9" ht="31.5">
      <c r="B76" s="142" t="s">
        <v>159</v>
      </c>
      <c r="C76" s="154" t="s">
        <v>28</v>
      </c>
      <c r="D76" s="152" t="s">
        <v>29</v>
      </c>
      <c r="E76" s="159" t="s">
        <v>1255</v>
      </c>
      <c r="F76" s="49" t="s">
        <v>52</v>
      </c>
      <c r="G76" s="35">
        <v>463</v>
      </c>
      <c r="H76" s="35">
        <v>463</v>
      </c>
      <c r="I76" s="35">
        <v>463</v>
      </c>
    </row>
    <row r="77" spans="2:9" ht="31.5">
      <c r="B77" s="142" t="s">
        <v>1228</v>
      </c>
      <c r="C77" s="154" t="s">
        <v>28</v>
      </c>
      <c r="D77" s="152" t="s">
        <v>29</v>
      </c>
      <c r="E77" s="159" t="s">
        <v>1256</v>
      </c>
      <c r="F77" s="49"/>
      <c r="G77" s="87">
        <f>G78</f>
        <v>8741</v>
      </c>
      <c r="H77" s="87">
        <f>H78</f>
        <v>8741</v>
      </c>
      <c r="I77" s="87">
        <f>I78</f>
        <v>9022</v>
      </c>
    </row>
    <row r="78" spans="2:9" ht="31.5">
      <c r="B78" s="142" t="s">
        <v>1229</v>
      </c>
      <c r="C78" s="154" t="s">
        <v>28</v>
      </c>
      <c r="D78" s="152" t="s">
        <v>29</v>
      </c>
      <c r="E78" s="159" t="s">
        <v>1257</v>
      </c>
      <c r="F78" s="49" t="s">
        <v>64</v>
      </c>
      <c r="G78" s="35">
        <v>8741</v>
      </c>
      <c r="H78" s="35">
        <v>8741</v>
      </c>
      <c r="I78" s="35">
        <v>9022</v>
      </c>
    </row>
    <row r="79" spans="2:9" ht="31.5">
      <c r="B79" s="142" t="s">
        <v>1216</v>
      </c>
      <c r="C79" s="154" t="s">
        <v>28</v>
      </c>
      <c r="D79" s="152" t="s">
        <v>29</v>
      </c>
      <c r="E79" s="159" t="s">
        <v>1258</v>
      </c>
      <c r="F79" s="49"/>
      <c r="G79" s="87">
        <f>G80</f>
        <v>1675</v>
      </c>
      <c r="H79" s="87">
        <f>H80</f>
        <v>1675</v>
      </c>
      <c r="I79" s="87">
        <f>I80</f>
        <v>1727</v>
      </c>
    </row>
    <row r="80" spans="2:9" ht="78.75">
      <c r="B80" s="142" t="s">
        <v>1217</v>
      </c>
      <c r="C80" s="154" t="s">
        <v>28</v>
      </c>
      <c r="D80" s="152" t="s">
        <v>29</v>
      </c>
      <c r="E80" s="159" t="s">
        <v>1259</v>
      </c>
      <c r="F80" s="49" t="s">
        <v>19</v>
      </c>
      <c r="G80" s="35">
        <v>1675</v>
      </c>
      <c r="H80" s="35">
        <v>1675</v>
      </c>
      <c r="I80" s="35">
        <v>1727</v>
      </c>
    </row>
    <row r="81" spans="2:9" ht="31.5">
      <c r="B81" s="142" t="s">
        <v>1230</v>
      </c>
      <c r="C81" s="154" t="s">
        <v>28</v>
      </c>
      <c r="D81" s="152" t="s">
        <v>29</v>
      </c>
      <c r="E81" s="159" t="s">
        <v>421</v>
      </c>
      <c r="F81" s="49"/>
      <c r="G81" s="87">
        <f>G82</f>
        <v>107484</v>
      </c>
      <c r="H81" s="87">
        <f>H82</f>
        <v>107882</v>
      </c>
      <c r="I81" s="87">
        <f>I82</f>
        <v>110336</v>
      </c>
    </row>
    <row r="82" spans="2:9" ht="15.75">
      <c r="B82" s="142" t="s">
        <v>156</v>
      </c>
      <c r="C82" s="154" t="s">
        <v>28</v>
      </c>
      <c r="D82" s="152" t="s">
        <v>29</v>
      </c>
      <c r="E82" s="159" t="s">
        <v>1260</v>
      </c>
      <c r="F82" s="49"/>
      <c r="G82" s="87">
        <f>G83+G87+G89</f>
        <v>107484</v>
      </c>
      <c r="H82" s="87">
        <f>H83+H87+H89</f>
        <v>107882</v>
      </c>
      <c r="I82" s="87">
        <f>I83+I87+I89</f>
        <v>110336</v>
      </c>
    </row>
    <row r="83" spans="2:9" ht="31.5">
      <c r="B83" s="142" t="s">
        <v>157</v>
      </c>
      <c r="C83" s="154" t="s">
        <v>28</v>
      </c>
      <c r="D83" s="152" t="s">
        <v>29</v>
      </c>
      <c r="E83" s="159" t="s">
        <v>1261</v>
      </c>
      <c r="F83" s="49"/>
      <c r="G83" s="87">
        <f>G84+G85+G86</f>
        <v>70418</v>
      </c>
      <c r="H83" s="87">
        <f>H84+H85+H86</f>
        <v>70418</v>
      </c>
      <c r="I83" s="87">
        <f>I84+I85+I86</f>
        <v>72455</v>
      </c>
    </row>
    <row r="84" spans="2:9" ht="78.75">
      <c r="B84" s="142" t="s">
        <v>158</v>
      </c>
      <c r="C84" s="154" t="s">
        <v>28</v>
      </c>
      <c r="D84" s="152" t="s">
        <v>29</v>
      </c>
      <c r="E84" s="159" t="s">
        <v>1262</v>
      </c>
      <c r="F84" s="49" t="s">
        <v>19</v>
      </c>
      <c r="G84" s="35">
        <v>58786</v>
      </c>
      <c r="H84" s="35">
        <v>58786</v>
      </c>
      <c r="I84" s="35">
        <v>60576</v>
      </c>
    </row>
    <row r="85" spans="2:9" ht="47.25">
      <c r="B85" s="142" t="s">
        <v>1207</v>
      </c>
      <c r="C85" s="154" t="s">
        <v>28</v>
      </c>
      <c r="D85" s="152" t="s">
        <v>29</v>
      </c>
      <c r="E85" s="159" t="s">
        <v>1262</v>
      </c>
      <c r="F85" s="49" t="s">
        <v>10</v>
      </c>
      <c r="G85" s="35">
        <v>11149</v>
      </c>
      <c r="H85" s="35">
        <v>11149</v>
      </c>
      <c r="I85" s="35">
        <v>11396</v>
      </c>
    </row>
    <row r="86" spans="2:9" ht="31.5">
      <c r="B86" s="142" t="s">
        <v>159</v>
      </c>
      <c r="C86" s="154" t="s">
        <v>28</v>
      </c>
      <c r="D86" s="152" t="s">
        <v>29</v>
      </c>
      <c r="E86" s="159" t="s">
        <v>1262</v>
      </c>
      <c r="F86" s="49" t="s">
        <v>52</v>
      </c>
      <c r="G86" s="35">
        <v>483</v>
      </c>
      <c r="H86" s="35">
        <v>483</v>
      </c>
      <c r="I86" s="35">
        <v>483</v>
      </c>
    </row>
    <row r="87" spans="2:9" ht="31.5">
      <c r="B87" s="142" t="s">
        <v>162</v>
      </c>
      <c r="C87" s="154" t="s">
        <v>28</v>
      </c>
      <c r="D87" s="152" t="s">
        <v>29</v>
      </c>
      <c r="E87" s="159" t="s">
        <v>1263</v>
      </c>
      <c r="F87" s="49"/>
      <c r="G87" s="87">
        <f>G88</f>
        <v>35391</v>
      </c>
      <c r="H87" s="87">
        <f>H88</f>
        <v>35789</v>
      </c>
      <c r="I87" s="87">
        <f>I88</f>
        <v>36154</v>
      </c>
    </row>
    <row r="88" spans="2:9" ht="47.25">
      <c r="B88" s="142" t="s">
        <v>456</v>
      </c>
      <c r="C88" s="154" t="s">
        <v>28</v>
      </c>
      <c r="D88" s="152" t="s">
        <v>29</v>
      </c>
      <c r="E88" s="159" t="s">
        <v>1264</v>
      </c>
      <c r="F88" s="49" t="s">
        <v>18</v>
      </c>
      <c r="G88" s="35">
        <v>35391</v>
      </c>
      <c r="H88" s="35">
        <v>35789</v>
      </c>
      <c r="I88" s="35">
        <v>36154</v>
      </c>
    </row>
    <row r="89" spans="2:9" ht="31.5">
      <c r="B89" s="142" t="s">
        <v>1216</v>
      </c>
      <c r="C89" s="154" t="s">
        <v>28</v>
      </c>
      <c r="D89" s="152" t="s">
        <v>29</v>
      </c>
      <c r="E89" s="159" t="s">
        <v>1265</v>
      </c>
      <c r="F89" s="49"/>
      <c r="G89" s="87">
        <f>G90</f>
        <v>1675</v>
      </c>
      <c r="H89" s="87">
        <f>H90</f>
        <v>1675</v>
      </c>
      <c r="I89" s="87">
        <f>I90</f>
        <v>1727</v>
      </c>
    </row>
    <row r="90" spans="2:9" ht="78.75">
      <c r="B90" s="142" t="s">
        <v>1217</v>
      </c>
      <c r="C90" s="154" t="s">
        <v>28</v>
      </c>
      <c r="D90" s="152" t="s">
        <v>29</v>
      </c>
      <c r="E90" s="159" t="s">
        <v>1266</v>
      </c>
      <c r="F90" s="49" t="s">
        <v>19</v>
      </c>
      <c r="G90" s="35">
        <v>1675</v>
      </c>
      <c r="H90" s="35">
        <v>1675</v>
      </c>
      <c r="I90" s="35">
        <v>1727</v>
      </c>
    </row>
    <row r="91" spans="2:9" ht="18" customHeight="1">
      <c r="B91" s="142" t="s">
        <v>166</v>
      </c>
      <c r="C91" s="154" t="s">
        <v>28</v>
      </c>
      <c r="D91" s="152" t="s">
        <v>29</v>
      </c>
      <c r="E91" s="159">
        <v>99</v>
      </c>
      <c r="F91" s="49"/>
      <c r="G91" s="87">
        <f>G92</f>
        <v>396517</v>
      </c>
      <c r="H91" s="87">
        <f>H92</f>
        <v>395790</v>
      </c>
      <c r="I91" s="87">
        <f>I92</f>
        <v>403658</v>
      </c>
    </row>
    <row r="92" spans="2:9" ht="17.25" customHeight="1">
      <c r="B92" s="142" t="s">
        <v>167</v>
      </c>
      <c r="C92" s="154" t="s">
        <v>28</v>
      </c>
      <c r="D92" s="152" t="s">
        <v>29</v>
      </c>
      <c r="E92" s="159" t="s">
        <v>165</v>
      </c>
      <c r="F92" s="49"/>
      <c r="G92" s="87">
        <f>G93+G94+G95+G96+G100+G101+G102+G97+G98+G99</f>
        <v>396517</v>
      </c>
      <c r="H92" s="87">
        <f>H93+H94+H95+H96+H100+H101+H102+H97+H98+H99</f>
        <v>395790</v>
      </c>
      <c r="I92" s="87">
        <f>I93+I94+I95+I96+I100+I101+I102+I97+I98+I99</f>
        <v>403658</v>
      </c>
    </row>
    <row r="93" spans="2:9" ht="78.75">
      <c r="B93" s="142" t="s">
        <v>1217</v>
      </c>
      <c r="C93" s="154" t="s">
        <v>28</v>
      </c>
      <c r="D93" s="152" t="s">
        <v>29</v>
      </c>
      <c r="E93" s="159" t="s">
        <v>1269</v>
      </c>
      <c r="F93" s="49" t="s">
        <v>19</v>
      </c>
      <c r="G93" s="35">
        <v>3449</v>
      </c>
      <c r="H93" s="35">
        <v>3449</v>
      </c>
      <c r="I93" s="35">
        <v>3556</v>
      </c>
    </row>
    <row r="94" spans="2:9" ht="78.75">
      <c r="B94" s="142" t="s">
        <v>1231</v>
      </c>
      <c r="C94" s="154" t="s">
        <v>28</v>
      </c>
      <c r="D94" s="152" t="s">
        <v>29</v>
      </c>
      <c r="E94" s="159" t="s">
        <v>1268</v>
      </c>
      <c r="F94" s="49" t="s">
        <v>19</v>
      </c>
      <c r="G94" s="35">
        <v>1315</v>
      </c>
      <c r="H94" s="35">
        <v>1315</v>
      </c>
      <c r="I94" s="35">
        <v>1356</v>
      </c>
    </row>
    <row r="95" spans="2:9" ht="47.25">
      <c r="B95" s="142" t="s">
        <v>1232</v>
      </c>
      <c r="C95" s="154" t="s">
        <v>28</v>
      </c>
      <c r="D95" s="152" t="s">
        <v>29</v>
      </c>
      <c r="E95" s="159" t="s">
        <v>1268</v>
      </c>
      <c r="F95" s="49" t="s">
        <v>10</v>
      </c>
      <c r="G95" s="35">
        <v>395</v>
      </c>
      <c r="H95" s="35">
        <v>395</v>
      </c>
      <c r="I95" s="35">
        <v>395</v>
      </c>
    </row>
    <row r="96" spans="2:9" ht="78.75">
      <c r="B96" s="142" t="s">
        <v>163</v>
      </c>
      <c r="C96" s="154" t="s">
        <v>28</v>
      </c>
      <c r="D96" s="152" t="s">
        <v>29</v>
      </c>
      <c r="E96" s="159" t="s">
        <v>1267</v>
      </c>
      <c r="F96" s="49" t="s">
        <v>19</v>
      </c>
      <c r="G96" s="35">
        <v>6707</v>
      </c>
      <c r="H96" s="35">
        <v>6707</v>
      </c>
      <c r="I96" s="35">
        <v>6913</v>
      </c>
    </row>
    <row r="97" spans="2:9" ht="63" hidden="1">
      <c r="B97" s="142" t="s">
        <v>1715</v>
      </c>
      <c r="C97" s="154" t="s">
        <v>28</v>
      </c>
      <c r="D97" s="152" t="s">
        <v>29</v>
      </c>
      <c r="E97" s="159" t="s">
        <v>1420</v>
      </c>
      <c r="F97" s="49" t="s">
        <v>19</v>
      </c>
      <c r="G97" s="35"/>
      <c r="H97" s="35"/>
      <c r="I97" s="35"/>
    </row>
    <row r="98" spans="2:9" ht="41.25" customHeight="1" hidden="1">
      <c r="B98" s="142" t="s">
        <v>1716</v>
      </c>
      <c r="C98" s="154" t="s">
        <v>28</v>
      </c>
      <c r="D98" s="152" t="s">
        <v>29</v>
      </c>
      <c r="E98" s="159" t="s">
        <v>1420</v>
      </c>
      <c r="F98" s="49" t="s">
        <v>10</v>
      </c>
      <c r="G98" s="35"/>
      <c r="H98" s="35"/>
      <c r="I98" s="35"/>
    </row>
    <row r="99" spans="2:9" ht="67.5" customHeight="1" hidden="1">
      <c r="B99" s="142" t="s">
        <v>1700</v>
      </c>
      <c r="C99" s="154" t="s">
        <v>28</v>
      </c>
      <c r="D99" s="152" t="s">
        <v>29</v>
      </c>
      <c r="E99" s="159" t="s">
        <v>1710</v>
      </c>
      <c r="F99" s="49" t="s">
        <v>64</v>
      </c>
      <c r="G99" s="35"/>
      <c r="H99" s="35"/>
      <c r="I99" s="35"/>
    </row>
    <row r="100" spans="2:9" ht="78.75">
      <c r="B100" s="142" t="s">
        <v>158</v>
      </c>
      <c r="C100" s="154" t="s">
        <v>28</v>
      </c>
      <c r="D100" s="152" t="s">
        <v>29</v>
      </c>
      <c r="E100" s="159" t="s">
        <v>1210</v>
      </c>
      <c r="F100" s="49" t="s">
        <v>19</v>
      </c>
      <c r="G100" s="35">
        <v>249233</v>
      </c>
      <c r="H100" s="35">
        <v>249233</v>
      </c>
      <c r="I100" s="35">
        <v>256747</v>
      </c>
    </row>
    <row r="101" spans="2:9" ht="47.25">
      <c r="B101" s="142" t="s">
        <v>1207</v>
      </c>
      <c r="C101" s="154" t="s">
        <v>28</v>
      </c>
      <c r="D101" s="152" t="s">
        <v>29</v>
      </c>
      <c r="E101" s="159" t="s">
        <v>1210</v>
      </c>
      <c r="F101" s="49" t="s">
        <v>10</v>
      </c>
      <c r="G101" s="35">
        <v>131395</v>
      </c>
      <c r="H101" s="35">
        <v>130695</v>
      </c>
      <c r="I101" s="35">
        <v>130695</v>
      </c>
    </row>
    <row r="102" spans="2:9" ht="32.25" thickBot="1">
      <c r="B102" s="142" t="s">
        <v>159</v>
      </c>
      <c r="C102" s="154" t="s">
        <v>28</v>
      </c>
      <c r="D102" s="152" t="s">
        <v>29</v>
      </c>
      <c r="E102" s="159" t="s">
        <v>1210</v>
      </c>
      <c r="F102" s="49" t="s">
        <v>52</v>
      </c>
      <c r="G102" s="35">
        <v>4023</v>
      </c>
      <c r="H102" s="35">
        <v>3996</v>
      </c>
      <c r="I102" s="35">
        <v>3996</v>
      </c>
    </row>
    <row r="103" spans="2:9" ht="28.5" customHeight="1" thickBot="1">
      <c r="B103" s="172" t="s">
        <v>47</v>
      </c>
      <c r="C103" s="8" t="s">
        <v>25</v>
      </c>
      <c r="D103" s="9" t="s">
        <v>57</v>
      </c>
      <c r="E103" s="9"/>
      <c r="F103" s="11"/>
      <c r="G103" s="33">
        <f>G104+G113</f>
        <v>179731</v>
      </c>
      <c r="H103" s="33">
        <f>H104+H113</f>
        <v>179731</v>
      </c>
      <c r="I103" s="33">
        <f>I104+I113</f>
        <v>184023</v>
      </c>
    </row>
    <row r="104" spans="2:9" s="24" customFormat="1" ht="47.25">
      <c r="B104" s="149" t="s">
        <v>669</v>
      </c>
      <c r="C104" s="53" t="s">
        <v>28</v>
      </c>
      <c r="D104" s="56" t="s">
        <v>31</v>
      </c>
      <c r="E104" s="134" t="s">
        <v>28</v>
      </c>
      <c r="F104" s="54"/>
      <c r="G104" s="90">
        <f>G105</f>
        <v>179731</v>
      </c>
      <c r="H104" s="90">
        <f>H105</f>
        <v>179731</v>
      </c>
      <c r="I104" s="90">
        <f>I105</f>
        <v>184023</v>
      </c>
    </row>
    <row r="105" spans="2:9" ht="21" customHeight="1">
      <c r="B105" s="231" t="s">
        <v>670</v>
      </c>
      <c r="C105" s="55" t="s">
        <v>28</v>
      </c>
      <c r="D105" s="56" t="s">
        <v>31</v>
      </c>
      <c r="E105" s="135" t="s">
        <v>665</v>
      </c>
      <c r="F105" s="56"/>
      <c r="G105" s="35">
        <f>G106+G110</f>
        <v>179731</v>
      </c>
      <c r="H105" s="35">
        <f>H106+H110</f>
        <v>179731</v>
      </c>
      <c r="I105" s="35">
        <f>I106+I110</f>
        <v>184023</v>
      </c>
    </row>
    <row r="106" spans="2:9" ht="31.5">
      <c r="B106" s="231" t="s">
        <v>671</v>
      </c>
      <c r="C106" s="55" t="s">
        <v>28</v>
      </c>
      <c r="D106" s="56" t="s">
        <v>31</v>
      </c>
      <c r="E106" s="135" t="s">
        <v>666</v>
      </c>
      <c r="F106" s="56"/>
      <c r="G106" s="35">
        <f>G107+G108+G109</f>
        <v>169212</v>
      </c>
      <c r="H106" s="35">
        <f>H107+H108+H109</f>
        <v>169212</v>
      </c>
      <c r="I106" s="35">
        <f>I107+I108+I109</f>
        <v>173504</v>
      </c>
    </row>
    <row r="107" spans="2:9" ht="83.25" customHeight="1">
      <c r="B107" s="231" t="s">
        <v>672</v>
      </c>
      <c r="C107" s="55" t="s">
        <v>28</v>
      </c>
      <c r="D107" s="56" t="s">
        <v>31</v>
      </c>
      <c r="E107" s="135" t="s">
        <v>1615</v>
      </c>
      <c r="F107" s="56" t="s">
        <v>19</v>
      </c>
      <c r="G107" s="35">
        <v>138446</v>
      </c>
      <c r="H107" s="35">
        <v>138446</v>
      </c>
      <c r="I107" s="35">
        <v>142738</v>
      </c>
    </row>
    <row r="108" spans="2:9" ht="47.25">
      <c r="B108" s="232" t="s">
        <v>673</v>
      </c>
      <c r="C108" s="55" t="s">
        <v>28</v>
      </c>
      <c r="D108" s="56" t="s">
        <v>31</v>
      </c>
      <c r="E108" s="135" t="s">
        <v>1615</v>
      </c>
      <c r="F108" s="56" t="s">
        <v>10</v>
      </c>
      <c r="G108" s="35">
        <v>30665</v>
      </c>
      <c r="H108" s="35">
        <v>30665</v>
      </c>
      <c r="I108" s="35">
        <v>30665</v>
      </c>
    </row>
    <row r="109" spans="2:9" ht="42" customHeight="1">
      <c r="B109" s="231" t="s">
        <v>674</v>
      </c>
      <c r="C109" s="55" t="s">
        <v>28</v>
      </c>
      <c r="D109" s="56" t="s">
        <v>31</v>
      </c>
      <c r="E109" s="135" t="s">
        <v>1615</v>
      </c>
      <c r="F109" s="56" t="s">
        <v>52</v>
      </c>
      <c r="G109" s="35">
        <v>101</v>
      </c>
      <c r="H109" s="35">
        <v>101</v>
      </c>
      <c r="I109" s="35">
        <v>101</v>
      </c>
    </row>
    <row r="110" spans="2:9" ht="31.5">
      <c r="B110" s="231" t="s">
        <v>675</v>
      </c>
      <c r="C110" s="55" t="s">
        <v>28</v>
      </c>
      <c r="D110" s="56" t="s">
        <v>31</v>
      </c>
      <c r="E110" s="135" t="s">
        <v>667</v>
      </c>
      <c r="F110" s="56"/>
      <c r="G110" s="35">
        <f>G111+G112</f>
        <v>10519</v>
      </c>
      <c r="H110" s="35">
        <f>H111+H112</f>
        <v>10519</v>
      </c>
      <c r="I110" s="35">
        <f>I111+I112</f>
        <v>10519</v>
      </c>
    </row>
    <row r="111" spans="2:9" ht="63">
      <c r="B111" s="150" t="s">
        <v>676</v>
      </c>
      <c r="C111" s="57" t="s">
        <v>28</v>
      </c>
      <c r="D111" s="58" t="s">
        <v>31</v>
      </c>
      <c r="E111" s="136" t="s">
        <v>668</v>
      </c>
      <c r="F111" s="59" t="s">
        <v>19</v>
      </c>
      <c r="G111" s="35">
        <v>326</v>
      </c>
      <c r="H111" s="35">
        <v>326</v>
      </c>
      <c r="I111" s="35">
        <v>326</v>
      </c>
    </row>
    <row r="112" spans="2:9" ht="32.25" thickBot="1">
      <c r="B112" s="150" t="s">
        <v>759</v>
      </c>
      <c r="C112" s="57" t="s">
        <v>28</v>
      </c>
      <c r="D112" s="58" t="s">
        <v>31</v>
      </c>
      <c r="E112" s="135" t="s">
        <v>668</v>
      </c>
      <c r="F112" s="56" t="s">
        <v>10</v>
      </c>
      <c r="G112" s="35">
        <v>10193</v>
      </c>
      <c r="H112" s="35">
        <v>10193</v>
      </c>
      <c r="I112" s="35">
        <v>10193</v>
      </c>
    </row>
    <row r="113" spans="2:9" ht="16.5" hidden="1" thickBot="1">
      <c r="B113" s="150" t="s">
        <v>166</v>
      </c>
      <c r="C113" s="57" t="s">
        <v>28</v>
      </c>
      <c r="D113" s="58" t="s">
        <v>31</v>
      </c>
      <c r="E113" s="135" t="s">
        <v>677</v>
      </c>
      <c r="F113" s="56"/>
      <c r="G113" s="35">
        <f aca="true" t="shared" si="3" ref="G113:I114">G114</f>
        <v>0</v>
      </c>
      <c r="H113" s="35">
        <f t="shared" si="3"/>
        <v>0</v>
      </c>
      <c r="I113" s="35">
        <f t="shared" si="3"/>
        <v>0</v>
      </c>
    </row>
    <row r="114" spans="2:9" ht="16.5" hidden="1" thickBot="1">
      <c r="B114" s="232" t="s">
        <v>167</v>
      </c>
      <c r="C114" s="57" t="s">
        <v>28</v>
      </c>
      <c r="D114" s="58" t="s">
        <v>31</v>
      </c>
      <c r="E114" s="136" t="s">
        <v>165</v>
      </c>
      <c r="F114" s="59"/>
      <c r="G114" s="35">
        <f t="shared" si="3"/>
        <v>0</v>
      </c>
      <c r="H114" s="35">
        <f t="shared" si="3"/>
        <v>0</v>
      </c>
      <c r="I114" s="35">
        <f t="shared" si="3"/>
        <v>0</v>
      </c>
    </row>
    <row r="115" spans="2:9" ht="63.75" hidden="1" thickBot="1">
      <c r="B115" s="233" t="s">
        <v>681</v>
      </c>
      <c r="C115" s="57" t="s">
        <v>28</v>
      </c>
      <c r="D115" s="58" t="s">
        <v>31</v>
      </c>
      <c r="E115" s="137" t="s">
        <v>678</v>
      </c>
      <c r="F115" s="62">
        <v>500</v>
      </c>
      <c r="G115" s="35"/>
      <c r="H115" s="35"/>
      <c r="I115" s="35"/>
    </row>
    <row r="116" spans="2:9" ht="32.25" thickBot="1">
      <c r="B116" s="229" t="s">
        <v>5</v>
      </c>
      <c r="C116" s="50" t="s">
        <v>28</v>
      </c>
      <c r="D116" s="51" t="s">
        <v>111</v>
      </c>
      <c r="E116" s="51"/>
      <c r="F116" s="51"/>
      <c r="G116" s="88">
        <f aca="true" t="shared" si="4" ref="G116:I117">G117</f>
        <v>23429</v>
      </c>
      <c r="H116" s="88">
        <f t="shared" si="4"/>
        <v>23429</v>
      </c>
      <c r="I116" s="88">
        <f t="shared" si="4"/>
        <v>24030</v>
      </c>
    </row>
    <row r="117" spans="2:9" s="24" customFormat="1" ht="15.75">
      <c r="B117" s="150" t="s">
        <v>166</v>
      </c>
      <c r="C117" s="153" t="s">
        <v>28</v>
      </c>
      <c r="D117" s="152" t="s">
        <v>111</v>
      </c>
      <c r="E117" s="156" t="s">
        <v>677</v>
      </c>
      <c r="F117" s="46"/>
      <c r="G117" s="86">
        <f t="shared" si="4"/>
        <v>23429</v>
      </c>
      <c r="H117" s="86">
        <f t="shared" si="4"/>
        <v>23429</v>
      </c>
      <c r="I117" s="86">
        <f t="shared" si="4"/>
        <v>24030</v>
      </c>
    </row>
    <row r="118" spans="2:9" s="24" customFormat="1" ht="15.75">
      <c r="B118" s="232" t="s">
        <v>167</v>
      </c>
      <c r="C118" s="154" t="s">
        <v>28</v>
      </c>
      <c r="D118" s="152" t="s">
        <v>111</v>
      </c>
      <c r="E118" s="133" t="s">
        <v>165</v>
      </c>
      <c r="F118" s="49"/>
      <c r="G118" s="35">
        <f>G119+G120+G121+G122</f>
        <v>23429</v>
      </c>
      <c r="H118" s="35">
        <f>H119+H120+H121+H122</f>
        <v>23429</v>
      </c>
      <c r="I118" s="35">
        <f>I119+I120+I121+I122</f>
        <v>24030</v>
      </c>
    </row>
    <row r="119" spans="2:9" s="24" customFormat="1" ht="78.75">
      <c r="B119" s="174" t="s">
        <v>1270</v>
      </c>
      <c r="C119" s="154" t="s">
        <v>28</v>
      </c>
      <c r="D119" s="152" t="s">
        <v>111</v>
      </c>
      <c r="E119" s="133" t="s">
        <v>1271</v>
      </c>
      <c r="F119" s="49" t="s">
        <v>19</v>
      </c>
      <c r="G119" s="35">
        <v>3640</v>
      </c>
      <c r="H119" s="35">
        <v>3640</v>
      </c>
      <c r="I119" s="35">
        <v>3752</v>
      </c>
    </row>
    <row r="120" spans="2:9" s="24" customFormat="1" ht="78.75">
      <c r="B120" s="174" t="s">
        <v>158</v>
      </c>
      <c r="C120" s="154" t="s">
        <v>28</v>
      </c>
      <c r="D120" s="152" t="s">
        <v>111</v>
      </c>
      <c r="E120" s="133" t="s">
        <v>1210</v>
      </c>
      <c r="F120" s="49" t="s">
        <v>19</v>
      </c>
      <c r="G120" s="35">
        <v>16983</v>
      </c>
      <c r="H120" s="35">
        <v>16983</v>
      </c>
      <c r="I120" s="35">
        <v>17472</v>
      </c>
    </row>
    <row r="121" spans="2:9" s="24" customFormat="1" ht="47.25">
      <c r="B121" s="161" t="s">
        <v>1207</v>
      </c>
      <c r="C121" s="154" t="s">
        <v>28</v>
      </c>
      <c r="D121" s="152" t="s">
        <v>111</v>
      </c>
      <c r="E121" s="133" t="s">
        <v>1210</v>
      </c>
      <c r="F121" s="49" t="s">
        <v>10</v>
      </c>
      <c r="G121" s="35">
        <v>2792</v>
      </c>
      <c r="H121" s="35">
        <v>2792</v>
      </c>
      <c r="I121" s="35">
        <v>2792</v>
      </c>
    </row>
    <row r="122" spans="2:9" s="24" customFormat="1" ht="32.25" thickBot="1">
      <c r="B122" s="161" t="s">
        <v>159</v>
      </c>
      <c r="C122" s="155" t="s">
        <v>28</v>
      </c>
      <c r="D122" s="152" t="s">
        <v>111</v>
      </c>
      <c r="E122" s="133" t="s">
        <v>1210</v>
      </c>
      <c r="F122" s="47" t="s">
        <v>52</v>
      </c>
      <c r="G122" s="35">
        <v>14</v>
      </c>
      <c r="H122" s="35">
        <v>14</v>
      </c>
      <c r="I122" s="35">
        <v>14</v>
      </c>
    </row>
    <row r="123" spans="2:9" ht="24.75" customHeight="1" thickBot="1">
      <c r="B123" s="229" t="s">
        <v>49</v>
      </c>
      <c r="C123" s="50" t="s">
        <v>28</v>
      </c>
      <c r="D123" s="51" t="s">
        <v>104</v>
      </c>
      <c r="E123" s="51"/>
      <c r="F123" s="51"/>
      <c r="G123" s="88">
        <f aca="true" t="shared" si="5" ref="G123:I124">G124</f>
        <v>106510</v>
      </c>
      <c r="H123" s="88">
        <f t="shared" si="5"/>
        <v>24806</v>
      </c>
      <c r="I123" s="88">
        <f t="shared" si="5"/>
        <v>25563</v>
      </c>
    </row>
    <row r="124" spans="2:9" s="24" customFormat="1" ht="15.75">
      <c r="B124" s="150" t="s">
        <v>166</v>
      </c>
      <c r="C124" s="153" t="s">
        <v>28</v>
      </c>
      <c r="D124" s="152" t="s">
        <v>104</v>
      </c>
      <c r="E124" s="133" t="s">
        <v>677</v>
      </c>
      <c r="F124" s="49"/>
      <c r="G124" s="87">
        <f t="shared" si="5"/>
        <v>106510</v>
      </c>
      <c r="H124" s="87">
        <f t="shared" si="5"/>
        <v>24806</v>
      </c>
      <c r="I124" s="87">
        <f t="shared" si="5"/>
        <v>25563</v>
      </c>
    </row>
    <row r="125" spans="2:9" s="24" customFormat="1" ht="15.75">
      <c r="B125" s="232" t="s">
        <v>167</v>
      </c>
      <c r="C125" s="154" t="s">
        <v>28</v>
      </c>
      <c r="D125" s="152" t="s">
        <v>104</v>
      </c>
      <c r="E125" s="133" t="s">
        <v>1273</v>
      </c>
      <c r="F125" s="49"/>
      <c r="G125" s="35">
        <f>G126+G128+G129+G127+G130</f>
        <v>106510</v>
      </c>
      <c r="H125" s="35">
        <f>H126+H128+H129+H127+H130</f>
        <v>24806</v>
      </c>
      <c r="I125" s="35">
        <f>I126+I128+I129+I127+I130</f>
        <v>25563</v>
      </c>
    </row>
    <row r="126" spans="2:9" s="24" customFormat="1" ht="78.75">
      <c r="B126" s="174" t="s">
        <v>1272</v>
      </c>
      <c r="C126" s="154" t="s">
        <v>28</v>
      </c>
      <c r="D126" s="152" t="s">
        <v>104</v>
      </c>
      <c r="E126" s="133" t="s">
        <v>1274</v>
      </c>
      <c r="F126" s="49" t="s">
        <v>19</v>
      </c>
      <c r="G126" s="35">
        <v>3662</v>
      </c>
      <c r="H126" s="35">
        <v>3662</v>
      </c>
      <c r="I126" s="35">
        <v>3811</v>
      </c>
    </row>
    <row r="127" spans="2:9" s="24" customFormat="1" ht="15.75">
      <c r="B127" s="174"/>
      <c r="C127" s="154" t="s">
        <v>28</v>
      </c>
      <c r="D127" s="152" t="s">
        <v>104</v>
      </c>
      <c r="E127" s="133" t="s">
        <v>1993</v>
      </c>
      <c r="F127" s="49" t="s">
        <v>10</v>
      </c>
      <c r="G127" s="35">
        <v>81704</v>
      </c>
      <c r="H127" s="35">
        <v>0</v>
      </c>
      <c r="I127" s="35">
        <v>0</v>
      </c>
    </row>
    <row r="128" spans="2:9" s="24" customFormat="1" ht="78.75">
      <c r="B128" s="174" t="s">
        <v>158</v>
      </c>
      <c r="C128" s="154" t="s">
        <v>28</v>
      </c>
      <c r="D128" s="152" t="s">
        <v>104</v>
      </c>
      <c r="E128" s="133" t="s">
        <v>1210</v>
      </c>
      <c r="F128" s="49" t="s">
        <v>19</v>
      </c>
      <c r="G128" s="35">
        <v>19857</v>
      </c>
      <c r="H128" s="35">
        <v>19857</v>
      </c>
      <c r="I128" s="35">
        <v>20465</v>
      </c>
    </row>
    <row r="129" spans="2:9" s="24" customFormat="1" ht="47.25">
      <c r="B129" s="174" t="s">
        <v>1207</v>
      </c>
      <c r="C129" s="154" t="s">
        <v>28</v>
      </c>
      <c r="D129" s="152" t="s">
        <v>104</v>
      </c>
      <c r="E129" s="133" t="s">
        <v>1210</v>
      </c>
      <c r="F129" s="49" t="s">
        <v>10</v>
      </c>
      <c r="G129" s="35">
        <v>1264</v>
      </c>
      <c r="H129" s="35">
        <v>1264</v>
      </c>
      <c r="I129" s="35">
        <v>1264</v>
      </c>
    </row>
    <row r="130" spans="2:9" s="24" customFormat="1" ht="32.25" thickBot="1">
      <c r="B130" s="174" t="s">
        <v>159</v>
      </c>
      <c r="C130" s="155" t="s">
        <v>28</v>
      </c>
      <c r="D130" s="152" t="s">
        <v>104</v>
      </c>
      <c r="E130" s="133" t="s">
        <v>1210</v>
      </c>
      <c r="F130" s="49" t="s">
        <v>52</v>
      </c>
      <c r="G130" s="35">
        <v>23</v>
      </c>
      <c r="H130" s="35">
        <v>23</v>
      </c>
      <c r="I130" s="35">
        <v>23</v>
      </c>
    </row>
    <row r="131" spans="2:9" ht="22.5" customHeight="1" thickBot="1">
      <c r="B131" s="172" t="s">
        <v>50</v>
      </c>
      <c r="C131" s="8" t="s">
        <v>25</v>
      </c>
      <c r="D131" s="9">
        <v>10</v>
      </c>
      <c r="E131" s="9"/>
      <c r="F131" s="11"/>
      <c r="G131" s="33">
        <f>G134</f>
        <v>2000</v>
      </c>
      <c r="H131" s="33">
        <f>H134</f>
        <v>2000</v>
      </c>
      <c r="I131" s="33">
        <f>I134</f>
        <v>2000</v>
      </c>
    </row>
    <row r="132" spans="2:9" ht="48.75" customHeight="1">
      <c r="B132" s="243" t="s">
        <v>1619</v>
      </c>
      <c r="C132" s="206" t="s">
        <v>28</v>
      </c>
      <c r="D132" s="199" t="s">
        <v>103</v>
      </c>
      <c r="E132" s="200" t="s">
        <v>105</v>
      </c>
      <c r="F132" s="128"/>
      <c r="G132" s="291">
        <f aca="true" t="shared" si="6" ref="G132:I134">G133</f>
        <v>2000</v>
      </c>
      <c r="H132" s="291">
        <f t="shared" si="6"/>
        <v>2000</v>
      </c>
      <c r="I132" s="291">
        <f t="shared" si="6"/>
        <v>2000</v>
      </c>
    </row>
    <row r="133" spans="2:9" ht="31.5">
      <c r="B133" s="121" t="s">
        <v>436</v>
      </c>
      <c r="C133" s="72" t="s">
        <v>28</v>
      </c>
      <c r="D133" s="13" t="s">
        <v>103</v>
      </c>
      <c r="E133" s="110" t="s">
        <v>437</v>
      </c>
      <c r="F133" s="22"/>
      <c r="G133" s="98">
        <f t="shared" si="6"/>
        <v>2000</v>
      </c>
      <c r="H133" s="98">
        <f t="shared" si="6"/>
        <v>2000</v>
      </c>
      <c r="I133" s="98">
        <f t="shared" si="6"/>
        <v>2000</v>
      </c>
    </row>
    <row r="134" spans="2:9" ht="27.75" customHeight="1">
      <c r="B134" s="121" t="s">
        <v>438</v>
      </c>
      <c r="C134" s="72" t="s">
        <v>28</v>
      </c>
      <c r="D134" s="13" t="s">
        <v>103</v>
      </c>
      <c r="E134" s="110" t="s">
        <v>439</v>
      </c>
      <c r="F134" s="22"/>
      <c r="G134" s="98">
        <f t="shared" si="6"/>
        <v>2000</v>
      </c>
      <c r="H134" s="98">
        <f t="shared" si="6"/>
        <v>2000</v>
      </c>
      <c r="I134" s="98">
        <f t="shared" si="6"/>
        <v>2000</v>
      </c>
    </row>
    <row r="135" spans="2:9" ht="32.25" thickBot="1">
      <c r="B135" s="244" t="s">
        <v>440</v>
      </c>
      <c r="C135" s="204" t="s">
        <v>28</v>
      </c>
      <c r="D135" s="76" t="s">
        <v>103</v>
      </c>
      <c r="E135" s="120" t="s">
        <v>441</v>
      </c>
      <c r="F135" s="116">
        <v>800</v>
      </c>
      <c r="G135" s="35">
        <v>2000</v>
      </c>
      <c r="H135" s="35">
        <v>2000</v>
      </c>
      <c r="I135" s="35">
        <v>2000</v>
      </c>
    </row>
    <row r="136" spans="2:9" ht="18" customHeight="1" thickBot="1">
      <c r="B136" s="172" t="s">
        <v>51</v>
      </c>
      <c r="C136" s="8" t="s">
        <v>25</v>
      </c>
      <c r="D136" s="9">
        <v>11</v>
      </c>
      <c r="E136" s="9"/>
      <c r="F136" s="11"/>
      <c r="G136" s="33">
        <f aca="true" t="shared" si="7" ref="G136:I138">G137</f>
        <v>1116319</v>
      </c>
      <c r="H136" s="33">
        <f t="shared" si="7"/>
        <v>1393986</v>
      </c>
      <c r="I136" s="33">
        <f t="shared" si="7"/>
        <v>1546486</v>
      </c>
    </row>
    <row r="137" spans="2:9" ht="19.5" customHeight="1">
      <c r="B137" s="146" t="s">
        <v>166</v>
      </c>
      <c r="C137" s="40" t="s">
        <v>25</v>
      </c>
      <c r="D137" s="2">
        <v>11</v>
      </c>
      <c r="E137" s="114">
        <v>99</v>
      </c>
      <c r="F137" s="3"/>
      <c r="G137" s="35">
        <f t="shared" si="7"/>
        <v>1116319</v>
      </c>
      <c r="H137" s="35">
        <f t="shared" si="7"/>
        <v>1393986</v>
      </c>
      <c r="I137" s="35">
        <f t="shared" si="7"/>
        <v>1546486</v>
      </c>
    </row>
    <row r="138" spans="2:9" ht="19.5" customHeight="1">
      <c r="B138" s="146" t="s">
        <v>167</v>
      </c>
      <c r="C138" s="40" t="s">
        <v>25</v>
      </c>
      <c r="D138" s="2">
        <v>11</v>
      </c>
      <c r="E138" s="114" t="s">
        <v>165</v>
      </c>
      <c r="F138" s="3"/>
      <c r="G138" s="35">
        <f t="shared" si="7"/>
        <v>1116319</v>
      </c>
      <c r="H138" s="35">
        <f t="shared" si="7"/>
        <v>1393986</v>
      </c>
      <c r="I138" s="35">
        <f t="shared" si="7"/>
        <v>1546486</v>
      </c>
    </row>
    <row r="139" spans="2:9" ht="32.25" thickBot="1">
      <c r="B139" s="232" t="s">
        <v>1419</v>
      </c>
      <c r="C139" s="40" t="s">
        <v>25</v>
      </c>
      <c r="D139" s="2">
        <v>11</v>
      </c>
      <c r="E139" s="114" t="s">
        <v>1420</v>
      </c>
      <c r="F139" s="3">
        <v>800</v>
      </c>
      <c r="G139" s="35">
        <v>1116319</v>
      </c>
      <c r="H139" s="35">
        <v>1393986</v>
      </c>
      <c r="I139" s="35">
        <v>1546486</v>
      </c>
    </row>
    <row r="140" spans="2:9" ht="22.5" customHeight="1" thickBot="1">
      <c r="B140" s="229" t="s">
        <v>100</v>
      </c>
      <c r="C140" s="50" t="s">
        <v>28</v>
      </c>
      <c r="D140" s="51" t="s">
        <v>116</v>
      </c>
      <c r="E140" s="51"/>
      <c r="F140" s="51"/>
      <c r="G140" s="88">
        <f>G141+G158+G153</f>
        <v>137393</v>
      </c>
      <c r="H140" s="88">
        <f>H141+H158+H153</f>
        <v>131382</v>
      </c>
      <c r="I140" s="88">
        <f>I141+I158+I153</f>
        <v>132259</v>
      </c>
    </row>
    <row r="141" spans="2:9" s="24" customFormat="1" ht="31.5">
      <c r="B141" s="161" t="s">
        <v>1218</v>
      </c>
      <c r="C141" s="48" t="s">
        <v>28</v>
      </c>
      <c r="D141" s="49" t="s">
        <v>116</v>
      </c>
      <c r="E141" s="133" t="s">
        <v>112</v>
      </c>
      <c r="F141" s="49"/>
      <c r="G141" s="87">
        <f>G142</f>
        <v>87702</v>
      </c>
      <c r="H141" s="87">
        <f>H142</f>
        <v>81688</v>
      </c>
      <c r="I141" s="87">
        <f>I142</f>
        <v>81675</v>
      </c>
    </row>
    <row r="142" spans="2:9" s="24" customFormat="1" ht="47.25">
      <c r="B142" s="161" t="s">
        <v>1275</v>
      </c>
      <c r="C142" s="48" t="s">
        <v>28</v>
      </c>
      <c r="D142" s="49" t="s">
        <v>116</v>
      </c>
      <c r="E142" s="133" t="s">
        <v>1282</v>
      </c>
      <c r="F142" s="49"/>
      <c r="G142" s="35">
        <f>G143+G149+G151</f>
        <v>87702</v>
      </c>
      <c r="H142" s="35">
        <f>H143+H149+H151</f>
        <v>81688</v>
      </c>
      <c r="I142" s="35">
        <f>I143+I149+I151</f>
        <v>81675</v>
      </c>
    </row>
    <row r="143" spans="2:9" s="24" customFormat="1" ht="78.75">
      <c r="B143" s="174" t="s">
        <v>1276</v>
      </c>
      <c r="C143" s="48" t="s">
        <v>28</v>
      </c>
      <c r="D143" s="49" t="s">
        <v>116</v>
      </c>
      <c r="E143" s="133" t="s">
        <v>1283</v>
      </c>
      <c r="F143" s="49"/>
      <c r="G143" s="87">
        <f>G144+G145+G146+G147</f>
        <v>87596</v>
      </c>
      <c r="H143" s="87">
        <f>H144+H145+H146+H147</f>
        <v>81582</v>
      </c>
      <c r="I143" s="87">
        <f>I144+I145+I146+I147</f>
        <v>81569</v>
      </c>
    </row>
    <row r="144" spans="2:9" s="24" customFormat="1" ht="126">
      <c r="B144" s="174" t="s">
        <v>1277</v>
      </c>
      <c r="C144" s="48" t="s">
        <v>28</v>
      </c>
      <c r="D144" s="49" t="s">
        <v>116</v>
      </c>
      <c r="E144" s="133" t="s">
        <v>1284</v>
      </c>
      <c r="F144" s="49" t="s">
        <v>19</v>
      </c>
      <c r="G144" s="35">
        <v>11768</v>
      </c>
      <c r="H144" s="35">
        <v>11768</v>
      </c>
      <c r="I144" s="35">
        <v>12127</v>
      </c>
    </row>
    <row r="145" spans="2:9" s="24" customFormat="1" ht="94.5">
      <c r="B145" s="174" t="s">
        <v>1278</v>
      </c>
      <c r="C145" s="48" t="s">
        <v>28</v>
      </c>
      <c r="D145" s="49" t="s">
        <v>116</v>
      </c>
      <c r="E145" s="133" t="s">
        <v>1284</v>
      </c>
      <c r="F145" s="49" t="s">
        <v>10</v>
      </c>
      <c r="G145" s="35">
        <v>28171</v>
      </c>
      <c r="H145" s="35">
        <v>22312</v>
      </c>
      <c r="I145" s="35">
        <v>22940</v>
      </c>
    </row>
    <row r="146" spans="2:9" s="24" customFormat="1" ht="78.75">
      <c r="B146" s="174" t="s">
        <v>1279</v>
      </c>
      <c r="C146" s="48" t="s">
        <v>28</v>
      </c>
      <c r="D146" s="49" t="s">
        <v>116</v>
      </c>
      <c r="E146" s="133" t="s">
        <v>1284</v>
      </c>
      <c r="F146" s="49" t="s">
        <v>64</v>
      </c>
      <c r="G146" s="35">
        <v>47636</v>
      </c>
      <c r="H146" s="35">
        <v>47481</v>
      </c>
      <c r="I146" s="35">
        <v>46481</v>
      </c>
    </row>
    <row r="147" spans="2:9" s="24" customFormat="1" ht="78.75">
      <c r="B147" s="174" t="s">
        <v>1280</v>
      </c>
      <c r="C147" s="48" t="s">
        <v>28</v>
      </c>
      <c r="D147" s="49" t="s">
        <v>116</v>
      </c>
      <c r="E147" s="133" t="s">
        <v>1284</v>
      </c>
      <c r="F147" s="49" t="s">
        <v>52</v>
      </c>
      <c r="G147" s="35">
        <v>21</v>
      </c>
      <c r="H147" s="35">
        <v>21</v>
      </c>
      <c r="I147" s="35">
        <v>21</v>
      </c>
    </row>
    <row r="148" spans="2:9" s="24" customFormat="1" ht="31.5" hidden="1">
      <c r="B148" s="174" t="s">
        <v>1281</v>
      </c>
      <c r="C148" s="48" t="s">
        <v>28</v>
      </c>
      <c r="D148" s="49" t="s">
        <v>116</v>
      </c>
      <c r="E148" s="133"/>
      <c r="F148" s="49"/>
      <c r="G148" s="35"/>
      <c r="H148" s="35"/>
      <c r="I148" s="35"/>
    </row>
    <row r="149" spans="2:9" s="24" customFormat="1" ht="31.5">
      <c r="B149" s="174" t="s">
        <v>157</v>
      </c>
      <c r="C149" s="48" t="s">
        <v>28</v>
      </c>
      <c r="D149" s="49" t="s">
        <v>116</v>
      </c>
      <c r="E149" s="133" t="s">
        <v>1285</v>
      </c>
      <c r="F149" s="49"/>
      <c r="G149" s="35">
        <f>G150</f>
        <v>51</v>
      </c>
      <c r="H149" s="35">
        <f>H150</f>
        <v>51</v>
      </c>
      <c r="I149" s="35">
        <f>I150</f>
        <v>51</v>
      </c>
    </row>
    <row r="150" spans="2:9" s="24" customFormat="1" ht="78.75">
      <c r="B150" s="161" t="s">
        <v>158</v>
      </c>
      <c r="C150" s="48" t="s">
        <v>28</v>
      </c>
      <c r="D150" s="49" t="s">
        <v>116</v>
      </c>
      <c r="E150" s="133" t="s">
        <v>1286</v>
      </c>
      <c r="F150" s="49" t="s">
        <v>19</v>
      </c>
      <c r="G150" s="35">
        <v>51</v>
      </c>
      <c r="H150" s="35">
        <v>51</v>
      </c>
      <c r="I150" s="35">
        <v>51</v>
      </c>
    </row>
    <row r="151" spans="2:9" s="24" customFormat="1" ht="15.75">
      <c r="B151" s="174" t="s">
        <v>1045</v>
      </c>
      <c r="C151" s="48" t="s">
        <v>28</v>
      </c>
      <c r="D151" s="49" t="s">
        <v>116</v>
      </c>
      <c r="E151" s="133" t="s">
        <v>1287</v>
      </c>
      <c r="F151" s="49"/>
      <c r="G151" s="35">
        <f>G152</f>
        <v>55</v>
      </c>
      <c r="H151" s="35">
        <f>H152</f>
        <v>55</v>
      </c>
      <c r="I151" s="35">
        <f>I152</f>
        <v>55</v>
      </c>
    </row>
    <row r="152" spans="2:9" s="24" customFormat="1" ht="31.5">
      <c r="B152" s="174" t="s">
        <v>759</v>
      </c>
      <c r="C152" s="48" t="s">
        <v>28</v>
      </c>
      <c r="D152" s="49" t="s">
        <v>116</v>
      </c>
      <c r="E152" s="133" t="s">
        <v>1288</v>
      </c>
      <c r="F152" s="49" t="s">
        <v>10</v>
      </c>
      <c r="G152" s="35">
        <v>55</v>
      </c>
      <c r="H152" s="35">
        <v>55</v>
      </c>
      <c r="I152" s="35">
        <v>55</v>
      </c>
    </row>
    <row r="153" spans="2:9" s="24" customFormat="1" ht="31.5">
      <c r="B153" s="174" t="s">
        <v>1639</v>
      </c>
      <c r="C153" s="48" t="s">
        <v>28</v>
      </c>
      <c r="D153" s="49" t="s">
        <v>116</v>
      </c>
      <c r="E153" s="133" t="s">
        <v>421</v>
      </c>
      <c r="F153" s="49"/>
      <c r="G153" s="35">
        <f aca="true" t="shared" si="8" ref="G153:I154">G154</f>
        <v>1631</v>
      </c>
      <c r="H153" s="35">
        <f t="shared" si="8"/>
        <v>1634</v>
      </c>
      <c r="I153" s="35">
        <f t="shared" si="8"/>
        <v>1685</v>
      </c>
    </row>
    <row r="154" spans="2:9" s="24" customFormat="1" ht="15.75">
      <c r="B154" s="174" t="s">
        <v>321</v>
      </c>
      <c r="C154" s="48" t="s">
        <v>28</v>
      </c>
      <c r="D154" s="49" t="s">
        <v>116</v>
      </c>
      <c r="E154" s="133" t="s">
        <v>1260</v>
      </c>
      <c r="F154" s="49"/>
      <c r="G154" s="35">
        <f t="shared" si="8"/>
        <v>1631</v>
      </c>
      <c r="H154" s="35">
        <f t="shared" si="8"/>
        <v>1634</v>
      </c>
      <c r="I154" s="35">
        <f t="shared" si="8"/>
        <v>1685</v>
      </c>
    </row>
    <row r="155" spans="2:9" s="24" customFormat="1" ht="31.5">
      <c r="B155" s="174" t="s">
        <v>1996</v>
      </c>
      <c r="C155" s="48" t="s">
        <v>28</v>
      </c>
      <c r="D155" s="49" t="s">
        <v>116</v>
      </c>
      <c r="E155" s="133" t="s">
        <v>1994</v>
      </c>
      <c r="F155" s="49"/>
      <c r="G155" s="35">
        <f>G156+G157</f>
        <v>1631</v>
      </c>
      <c r="H155" s="35">
        <f>H156+H157</f>
        <v>1634</v>
      </c>
      <c r="I155" s="35">
        <f>I156+I157</f>
        <v>1685</v>
      </c>
    </row>
    <row r="156" spans="2:9" s="24" customFormat="1" ht="31.5">
      <c r="B156" s="174" t="s">
        <v>759</v>
      </c>
      <c r="C156" s="48" t="s">
        <v>28</v>
      </c>
      <c r="D156" s="49" t="s">
        <v>116</v>
      </c>
      <c r="E156" s="133" t="s">
        <v>1995</v>
      </c>
      <c r="F156" s="49" t="s">
        <v>10</v>
      </c>
      <c r="G156" s="35">
        <v>68</v>
      </c>
      <c r="H156" s="35">
        <v>71</v>
      </c>
      <c r="I156" s="35">
        <v>74</v>
      </c>
    </row>
    <row r="157" spans="2:9" s="24" customFormat="1" ht="15.75">
      <c r="B157" s="174" t="s">
        <v>1997</v>
      </c>
      <c r="C157" s="48" t="s">
        <v>28</v>
      </c>
      <c r="D157" s="49" t="s">
        <v>116</v>
      </c>
      <c r="E157" s="133" t="s">
        <v>1995</v>
      </c>
      <c r="F157" s="49" t="s">
        <v>75</v>
      </c>
      <c r="G157" s="35">
        <v>1563</v>
      </c>
      <c r="H157" s="35">
        <v>1563</v>
      </c>
      <c r="I157" s="35">
        <v>1611</v>
      </c>
    </row>
    <row r="158" spans="2:9" s="24" customFormat="1" ht="15.75">
      <c r="B158" s="121" t="s">
        <v>166</v>
      </c>
      <c r="C158" s="48" t="s">
        <v>28</v>
      </c>
      <c r="D158" s="49" t="s">
        <v>116</v>
      </c>
      <c r="E158" s="133" t="s">
        <v>664</v>
      </c>
      <c r="F158" s="49"/>
      <c r="G158" s="87">
        <f>G159</f>
        <v>48060</v>
      </c>
      <c r="H158" s="87">
        <f>H159</f>
        <v>48060</v>
      </c>
      <c r="I158" s="87">
        <f>I159</f>
        <v>48899</v>
      </c>
    </row>
    <row r="159" spans="2:9" s="24" customFormat="1" ht="15.75">
      <c r="B159" s="121" t="s">
        <v>492</v>
      </c>
      <c r="C159" s="48" t="s">
        <v>28</v>
      </c>
      <c r="D159" s="49" t="s">
        <v>116</v>
      </c>
      <c r="E159" s="133" t="s">
        <v>491</v>
      </c>
      <c r="F159" s="49"/>
      <c r="G159" s="87">
        <f>G171+G160+G161+G162+G168+G169+G170+G164+G165+G166+G167+G163</f>
        <v>48060</v>
      </c>
      <c r="H159" s="87">
        <f>H171+H160+H161+H162+H168+H169+H170+H164+H165+H166+H167+H163</f>
        <v>48060</v>
      </c>
      <c r="I159" s="87">
        <f>I171+I160+I161+I162+I168+I169+I170+I164+I165+I166+I167+I163</f>
        <v>48899</v>
      </c>
    </row>
    <row r="160" spans="2:9" s="24" customFormat="1" ht="78.75">
      <c r="B160" s="174" t="s">
        <v>163</v>
      </c>
      <c r="C160" s="48" t="s">
        <v>28</v>
      </c>
      <c r="D160" s="49" t="s">
        <v>116</v>
      </c>
      <c r="E160" s="133" t="s">
        <v>1267</v>
      </c>
      <c r="F160" s="49" t="s">
        <v>19</v>
      </c>
      <c r="G160" s="35">
        <v>22450</v>
      </c>
      <c r="H160" s="35">
        <v>22450</v>
      </c>
      <c r="I160" s="35">
        <v>23139</v>
      </c>
    </row>
    <row r="161" spans="2:9" s="24" customFormat="1" ht="47.25">
      <c r="B161" s="174" t="s">
        <v>970</v>
      </c>
      <c r="C161" s="48" t="s">
        <v>28</v>
      </c>
      <c r="D161" s="49" t="s">
        <v>116</v>
      </c>
      <c r="E161" s="133" t="s">
        <v>1267</v>
      </c>
      <c r="F161" s="49" t="s">
        <v>10</v>
      </c>
      <c r="G161" s="35">
        <v>7217</v>
      </c>
      <c r="H161" s="35">
        <v>7217</v>
      </c>
      <c r="I161" s="35">
        <v>7217</v>
      </c>
    </row>
    <row r="162" spans="2:9" s="24" customFormat="1" ht="31.5">
      <c r="B162" s="174" t="s">
        <v>164</v>
      </c>
      <c r="C162" s="48" t="s">
        <v>28</v>
      </c>
      <c r="D162" s="49" t="s">
        <v>116</v>
      </c>
      <c r="E162" s="133" t="s">
        <v>1267</v>
      </c>
      <c r="F162" s="49" t="s">
        <v>52</v>
      </c>
      <c r="G162" s="35">
        <v>25</v>
      </c>
      <c r="H162" s="35">
        <v>25</v>
      </c>
      <c r="I162" s="35">
        <v>25</v>
      </c>
    </row>
    <row r="163" spans="2:9" s="24" customFormat="1" ht="47.25" hidden="1">
      <c r="B163" s="125" t="s">
        <v>1691</v>
      </c>
      <c r="C163" s="48" t="s">
        <v>28</v>
      </c>
      <c r="D163" s="49" t="s">
        <v>116</v>
      </c>
      <c r="E163" s="133" t="s">
        <v>1420</v>
      </c>
      <c r="F163" s="49" t="s">
        <v>18</v>
      </c>
      <c r="G163" s="35"/>
      <c r="H163" s="35"/>
      <c r="I163" s="35"/>
    </row>
    <row r="164" spans="2:9" s="24" customFormat="1" ht="78.75" hidden="1">
      <c r="B164" s="174" t="s">
        <v>1720</v>
      </c>
      <c r="C164" s="48" t="s">
        <v>28</v>
      </c>
      <c r="D164" s="49" t="s">
        <v>116</v>
      </c>
      <c r="E164" s="133" t="s">
        <v>1724</v>
      </c>
      <c r="F164" s="49" t="s">
        <v>19</v>
      </c>
      <c r="G164" s="35"/>
      <c r="H164" s="35"/>
      <c r="I164" s="35"/>
    </row>
    <row r="165" spans="2:9" s="24" customFormat="1" ht="47.25" hidden="1">
      <c r="B165" s="174" t="s">
        <v>1721</v>
      </c>
      <c r="C165" s="48" t="s">
        <v>28</v>
      </c>
      <c r="D165" s="49" t="s">
        <v>116</v>
      </c>
      <c r="E165" s="133" t="s">
        <v>1724</v>
      </c>
      <c r="F165" s="49" t="s">
        <v>10</v>
      </c>
      <c r="G165" s="35"/>
      <c r="H165" s="35"/>
      <c r="I165" s="35"/>
    </row>
    <row r="166" spans="2:9" s="24" customFormat="1" ht="78.75" hidden="1">
      <c r="B166" s="174" t="s">
        <v>1722</v>
      </c>
      <c r="C166" s="48" t="s">
        <v>28</v>
      </c>
      <c r="D166" s="49" t="s">
        <v>116</v>
      </c>
      <c r="E166" s="133" t="s">
        <v>1725</v>
      </c>
      <c r="F166" s="49" t="s">
        <v>19</v>
      </c>
      <c r="G166" s="35"/>
      <c r="H166" s="35"/>
      <c r="I166" s="35"/>
    </row>
    <row r="167" spans="2:9" s="24" customFormat="1" ht="47.25" hidden="1">
      <c r="B167" s="174" t="s">
        <v>1723</v>
      </c>
      <c r="C167" s="48" t="s">
        <v>28</v>
      </c>
      <c r="D167" s="49" t="s">
        <v>116</v>
      </c>
      <c r="E167" s="133" t="s">
        <v>1725</v>
      </c>
      <c r="F167" s="49" t="s">
        <v>10</v>
      </c>
      <c r="G167" s="35"/>
      <c r="H167" s="35"/>
      <c r="I167" s="35"/>
    </row>
    <row r="168" spans="2:9" s="24" customFormat="1" ht="78.75">
      <c r="B168" s="174" t="s">
        <v>158</v>
      </c>
      <c r="C168" s="48" t="s">
        <v>28</v>
      </c>
      <c r="D168" s="49" t="s">
        <v>116</v>
      </c>
      <c r="E168" s="133" t="s">
        <v>1210</v>
      </c>
      <c r="F168" s="49" t="s">
        <v>19</v>
      </c>
      <c r="G168" s="35">
        <v>4880</v>
      </c>
      <c r="H168" s="35">
        <v>4880</v>
      </c>
      <c r="I168" s="35">
        <v>5030</v>
      </c>
    </row>
    <row r="169" spans="2:9" s="24" customFormat="1" ht="47.25">
      <c r="B169" s="174" t="s">
        <v>1207</v>
      </c>
      <c r="C169" s="48" t="s">
        <v>28</v>
      </c>
      <c r="D169" s="49" t="s">
        <v>116</v>
      </c>
      <c r="E169" s="133" t="s">
        <v>1210</v>
      </c>
      <c r="F169" s="49" t="s">
        <v>10</v>
      </c>
      <c r="G169" s="35">
        <v>299</v>
      </c>
      <c r="H169" s="35">
        <v>299</v>
      </c>
      <c r="I169" s="35">
        <v>299</v>
      </c>
    </row>
    <row r="170" spans="2:9" s="24" customFormat="1" ht="31.5">
      <c r="B170" s="174" t="s">
        <v>159</v>
      </c>
      <c r="C170" s="48" t="s">
        <v>28</v>
      </c>
      <c r="D170" s="49" t="s">
        <v>116</v>
      </c>
      <c r="E170" s="133" t="s">
        <v>1210</v>
      </c>
      <c r="F170" s="49" t="s">
        <v>52</v>
      </c>
      <c r="G170" s="35">
        <v>689</v>
      </c>
      <c r="H170" s="35">
        <v>689</v>
      </c>
      <c r="I170" s="35">
        <v>689</v>
      </c>
    </row>
    <row r="171" spans="2:9" s="24" customFormat="1" ht="53.25" customHeight="1" thickBot="1">
      <c r="B171" s="234" t="s">
        <v>1990</v>
      </c>
      <c r="C171" s="48" t="s">
        <v>28</v>
      </c>
      <c r="D171" s="47" t="s">
        <v>116</v>
      </c>
      <c r="E171" s="47" t="s">
        <v>663</v>
      </c>
      <c r="F171" s="49" t="s">
        <v>10</v>
      </c>
      <c r="G171" s="35">
        <v>12500</v>
      </c>
      <c r="H171" s="35">
        <v>12500</v>
      </c>
      <c r="I171" s="35">
        <v>12500</v>
      </c>
    </row>
    <row r="172" spans="2:9" ht="16.5" customHeight="1" thickBot="1">
      <c r="B172" s="172" t="s">
        <v>14</v>
      </c>
      <c r="C172" s="292">
        <v>2</v>
      </c>
      <c r="D172" s="7"/>
      <c r="E172" s="7"/>
      <c r="F172" s="63"/>
      <c r="G172" s="92">
        <f>G173+G177</f>
        <v>29214</v>
      </c>
      <c r="H172" s="92">
        <f>H173+H177</f>
        <v>29214</v>
      </c>
      <c r="I172" s="92">
        <f>I173+I177</f>
        <v>29214</v>
      </c>
    </row>
    <row r="173" spans="2:9" ht="21" customHeight="1" thickBot="1">
      <c r="B173" s="172" t="s">
        <v>85</v>
      </c>
      <c r="C173" s="138">
        <v>2</v>
      </c>
      <c r="D173" s="293">
        <v>3</v>
      </c>
      <c r="E173" s="7"/>
      <c r="F173" s="64"/>
      <c r="G173" s="92">
        <f aca="true" t="shared" si="9" ref="G173:I175">G174</f>
        <v>29009</v>
      </c>
      <c r="H173" s="92">
        <f t="shared" si="9"/>
        <v>29009</v>
      </c>
      <c r="I173" s="92">
        <f t="shared" si="9"/>
        <v>29009</v>
      </c>
    </row>
    <row r="174" spans="2:9" ht="15.75">
      <c r="B174" s="235" t="s">
        <v>166</v>
      </c>
      <c r="C174" s="66" t="s">
        <v>3</v>
      </c>
      <c r="D174" s="65" t="s">
        <v>112</v>
      </c>
      <c r="E174" s="119">
        <v>99</v>
      </c>
      <c r="F174" s="71"/>
      <c r="G174" s="35">
        <f t="shared" si="9"/>
        <v>29009</v>
      </c>
      <c r="H174" s="35">
        <f t="shared" si="9"/>
        <v>29009</v>
      </c>
      <c r="I174" s="35">
        <f t="shared" si="9"/>
        <v>29009</v>
      </c>
    </row>
    <row r="175" spans="2:9" ht="15.75">
      <c r="B175" s="150" t="s">
        <v>167</v>
      </c>
      <c r="C175" s="57" t="s">
        <v>3</v>
      </c>
      <c r="D175" s="58" t="s">
        <v>112</v>
      </c>
      <c r="E175" s="136" t="s">
        <v>165</v>
      </c>
      <c r="F175" s="59"/>
      <c r="G175" s="91">
        <f t="shared" si="9"/>
        <v>29009</v>
      </c>
      <c r="H175" s="91">
        <f t="shared" si="9"/>
        <v>29009</v>
      </c>
      <c r="I175" s="91">
        <f t="shared" si="9"/>
        <v>29009</v>
      </c>
    </row>
    <row r="176" spans="2:9" ht="63.75" thickBot="1">
      <c r="B176" s="233" t="s">
        <v>680</v>
      </c>
      <c r="C176" s="60" t="s">
        <v>3</v>
      </c>
      <c r="D176" s="61" t="s">
        <v>112</v>
      </c>
      <c r="E176" s="137" t="s">
        <v>679</v>
      </c>
      <c r="F176" s="62">
        <v>500</v>
      </c>
      <c r="G176" s="35">
        <v>29009</v>
      </c>
      <c r="H176" s="35">
        <v>29009</v>
      </c>
      <c r="I176" s="35">
        <v>29009</v>
      </c>
    </row>
    <row r="177" spans="2:9" ht="18" customHeight="1" thickBot="1">
      <c r="B177" s="172" t="s">
        <v>15</v>
      </c>
      <c r="C177" s="8" t="s">
        <v>58</v>
      </c>
      <c r="D177" s="9" t="s">
        <v>56</v>
      </c>
      <c r="E177" s="9"/>
      <c r="F177" s="11"/>
      <c r="G177" s="33">
        <f aca="true" t="shared" si="10" ref="G177:I179">G178</f>
        <v>205</v>
      </c>
      <c r="H177" s="33">
        <f t="shared" si="10"/>
        <v>205</v>
      </c>
      <c r="I177" s="33">
        <f t="shared" si="10"/>
        <v>205</v>
      </c>
    </row>
    <row r="178" spans="2:9" ht="15.75">
      <c r="B178" s="235" t="s">
        <v>166</v>
      </c>
      <c r="C178" s="66" t="s">
        <v>58</v>
      </c>
      <c r="D178" s="65" t="s">
        <v>56</v>
      </c>
      <c r="E178" s="119">
        <v>99</v>
      </c>
      <c r="F178" s="65"/>
      <c r="G178" s="93">
        <f t="shared" si="10"/>
        <v>205</v>
      </c>
      <c r="H178" s="93">
        <f t="shared" si="10"/>
        <v>205</v>
      </c>
      <c r="I178" s="93">
        <f t="shared" si="10"/>
        <v>205</v>
      </c>
    </row>
    <row r="179" spans="2:9" ht="15.75">
      <c r="B179" s="150" t="s">
        <v>167</v>
      </c>
      <c r="C179" s="57" t="s">
        <v>3</v>
      </c>
      <c r="D179" s="58" t="s">
        <v>29</v>
      </c>
      <c r="E179" s="136" t="s">
        <v>165</v>
      </c>
      <c r="F179" s="59"/>
      <c r="G179" s="91">
        <f t="shared" si="10"/>
        <v>205</v>
      </c>
      <c r="H179" s="91">
        <f t="shared" si="10"/>
        <v>205</v>
      </c>
      <c r="I179" s="91">
        <f t="shared" si="10"/>
        <v>205</v>
      </c>
    </row>
    <row r="180" spans="2:9" ht="63.75" thickBot="1">
      <c r="B180" s="236" t="s">
        <v>1457</v>
      </c>
      <c r="C180" s="67" t="s">
        <v>58</v>
      </c>
      <c r="D180" s="62" t="s">
        <v>56</v>
      </c>
      <c r="E180" s="137" t="s">
        <v>682</v>
      </c>
      <c r="F180" s="62">
        <v>200</v>
      </c>
      <c r="G180" s="35">
        <v>205</v>
      </c>
      <c r="H180" s="35">
        <v>205</v>
      </c>
      <c r="I180" s="35">
        <v>205</v>
      </c>
    </row>
    <row r="181" spans="2:9" ht="18.75" customHeight="1" thickBot="1">
      <c r="B181" s="172" t="s">
        <v>96</v>
      </c>
      <c r="C181" s="8" t="s">
        <v>59</v>
      </c>
      <c r="D181" s="9"/>
      <c r="E181" s="9"/>
      <c r="F181" s="11"/>
      <c r="G181" s="33">
        <f>G187+G207+G221+G182</f>
        <v>342562</v>
      </c>
      <c r="H181" s="33">
        <f>H187+H207+H221+H182</f>
        <v>342563</v>
      </c>
      <c r="I181" s="33">
        <f>I187+I207+I221+I182</f>
        <v>345988</v>
      </c>
    </row>
    <row r="182" spans="2:9" ht="18.75" customHeight="1" thickBot="1">
      <c r="B182" s="172" t="s">
        <v>120</v>
      </c>
      <c r="C182" s="8" t="s">
        <v>55</v>
      </c>
      <c r="D182" s="12">
        <v>2</v>
      </c>
      <c r="E182" s="9"/>
      <c r="F182" s="11"/>
      <c r="G182" s="33">
        <f aca="true" t="shared" si="11" ref="G182:I185">G183</f>
        <v>1547</v>
      </c>
      <c r="H182" s="33">
        <f t="shared" si="11"/>
        <v>1547</v>
      </c>
      <c r="I182" s="33">
        <f t="shared" si="11"/>
        <v>1547</v>
      </c>
    </row>
    <row r="183" spans="2:9" ht="47.25">
      <c r="B183" s="237" t="s">
        <v>683</v>
      </c>
      <c r="C183" s="42" t="s">
        <v>55</v>
      </c>
      <c r="D183" s="105">
        <v>2</v>
      </c>
      <c r="E183" s="139" t="s">
        <v>203</v>
      </c>
      <c r="F183" s="17"/>
      <c r="G183" s="99">
        <f t="shared" si="11"/>
        <v>1547</v>
      </c>
      <c r="H183" s="99">
        <f t="shared" si="11"/>
        <v>1547</v>
      </c>
      <c r="I183" s="99">
        <f t="shared" si="11"/>
        <v>1547</v>
      </c>
    </row>
    <row r="184" spans="2:9" ht="15.75">
      <c r="B184" s="232" t="s">
        <v>125</v>
      </c>
      <c r="C184" s="57" t="s">
        <v>55</v>
      </c>
      <c r="D184" s="58" t="s">
        <v>3</v>
      </c>
      <c r="E184" s="114" t="s">
        <v>123</v>
      </c>
      <c r="F184" s="6"/>
      <c r="G184" s="35">
        <f t="shared" si="11"/>
        <v>1547</v>
      </c>
      <c r="H184" s="35">
        <f t="shared" si="11"/>
        <v>1547</v>
      </c>
      <c r="I184" s="35">
        <f t="shared" si="11"/>
        <v>1547</v>
      </c>
    </row>
    <row r="185" spans="2:9" ht="47.25">
      <c r="B185" s="232" t="s">
        <v>684</v>
      </c>
      <c r="C185" s="57" t="s">
        <v>55</v>
      </c>
      <c r="D185" s="58" t="s">
        <v>3</v>
      </c>
      <c r="E185" s="114" t="s">
        <v>1570</v>
      </c>
      <c r="F185" s="6"/>
      <c r="G185" s="35">
        <f t="shared" si="11"/>
        <v>1547</v>
      </c>
      <c r="H185" s="35">
        <f t="shared" si="11"/>
        <v>1547</v>
      </c>
      <c r="I185" s="35">
        <f t="shared" si="11"/>
        <v>1547</v>
      </c>
    </row>
    <row r="186" spans="2:9" ht="67.5" customHeight="1" thickBot="1">
      <c r="B186" s="238" t="s">
        <v>1571</v>
      </c>
      <c r="C186" s="102" t="s">
        <v>55</v>
      </c>
      <c r="D186" s="103">
        <v>2</v>
      </c>
      <c r="E186" s="140" t="s">
        <v>1570</v>
      </c>
      <c r="F186" s="104" t="s">
        <v>64</v>
      </c>
      <c r="G186" s="35">
        <v>1547</v>
      </c>
      <c r="H186" s="35">
        <v>1547</v>
      </c>
      <c r="I186" s="35">
        <v>1547</v>
      </c>
    </row>
    <row r="187" spans="2:9" ht="39" customHeight="1" thickBot="1">
      <c r="B187" s="172" t="s">
        <v>90</v>
      </c>
      <c r="C187" s="8" t="s">
        <v>55</v>
      </c>
      <c r="D187" s="9" t="s">
        <v>60</v>
      </c>
      <c r="E187" s="9"/>
      <c r="F187" s="11"/>
      <c r="G187" s="33">
        <f>G188+G202</f>
        <v>97545</v>
      </c>
      <c r="H187" s="33">
        <f>H188+H202</f>
        <v>97579</v>
      </c>
      <c r="I187" s="33">
        <f>I188+I202</f>
        <v>98817</v>
      </c>
    </row>
    <row r="188" spans="2:9" ht="47.25">
      <c r="B188" s="239" t="s">
        <v>683</v>
      </c>
      <c r="C188" s="68" t="s">
        <v>112</v>
      </c>
      <c r="D188" s="69" t="s">
        <v>30</v>
      </c>
      <c r="E188" s="141" t="s">
        <v>203</v>
      </c>
      <c r="F188" s="69"/>
      <c r="G188" s="94">
        <f>G189+G199</f>
        <v>96907</v>
      </c>
      <c r="H188" s="94">
        <f>H189+H199</f>
        <v>96941</v>
      </c>
      <c r="I188" s="94">
        <f>I189+I199</f>
        <v>98179</v>
      </c>
    </row>
    <row r="189" spans="2:9" ht="47.25">
      <c r="B189" s="231" t="s">
        <v>685</v>
      </c>
      <c r="C189" s="70" t="s">
        <v>112</v>
      </c>
      <c r="D189" s="71" t="s">
        <v>30</v>
      </c>
      <c r="E189" s="119" t="s">
        <v>692</v>
      </c>
      <c r="F189" s="71"/>
      <c r="G189" s="35">
        <f>G190+G195+G197</f>
        <v>86907</v>
      </c>
      <c r="H189" s="35">
        <f>H190+H195+H197</f>
        <v>86941</v>
      </c>
      <c r="I189" s="35">
        <f>I190+I195+I197</f>
        <v>88179</v>
      </c>
    </row>
    <row r="190" spans="2:9" ht="36" customHeight="1">
      <c r="B190" s="150" t="s">
        <v>686</v>
      </c>
      <c r="C190" s="72" t="s">
        <v>112</v>
      </c>
      <c r="D190" s="71" t="s">
        <v>30</v>
      </c>
      <c r="E190" s="119" t="s">
        <v>693</v>
      </c>
      <c r="F190" s="59"/>
      <c r="G190" s="35">
        <f>G191+G192+G193+G194</f>
        <v>51041</v>
      </c>
      <c r="H190" s="35">
        <f>H191+H192+H193+H194</f>
        <v>51075</v>
      </c>
      <c r="I190" s="35">
        <f>I191+I192+I193+I194</f>
        <v>52313</v>
      </c>
    </row>
    <row r="191" spans="2:9" ht="16.5" customHeight="1">
      <c r="B191" s="231" t="s">
        <v>687</v>
      </c>
      <c r="C191" s="70" t="s">
        <v>112</v>
      </c>
      <c r="D191" s="71" t="s">
        <v>30</v>
      </c>
      <c r="E191" s="119" t="s">
        <v>694</v>
      </c>
      <c r="F191" s="71" t="s">
        <v>19</v>
      </c>
      <c r="G191" s="35">
        <v>39202</v>
      </c>
      <c r="H191" s="35">
        <v>39234</v>
      </c>
      <c r="I191" s="35">
        <v>40473</v>
      </c>
    </row>
    <row r="192" spans="2:9" ht="47.25">
      <c r="B192" s="240" t="s">
        <v>970</v>
      </c>
      <c r="C192" s="70" t="s">
        <v>112</v>
      </c>
      <c r="D192" s="71" t="s">
        <v>30</v>
      </c>
      <c r="E192" s="119" t="s">
        <v>694</v>
      </c>
      <c r="F192" s="71">
        <v>200</v>
      </c>
      <c r="G192" s="35">
        <v>11615</v>
      </c>
      <c r="H192" s="35">
        <v>11617</v>
      </c>
      <c r="I192" s="35">
        <v>11616</v>
      </c>
    </row>
    <row r="193" spans="2:9" ht="31.5">
      <c r="B193" s="150" t="s">
        <v>164</v>
      </c>
      <c r="C193" s="70" t="s">
        <v>112</v>
      </c>
      <c r="D193" s="71" t="s">
        <v>30</v>
      </c>
      <c r="E193" s="119" t="s">
        <v>694</v>
      </c>
      <c r="F193" s="13" t="s">
        <v>52</v>
      </c>
      <c r="G193" s="35">
        <v>224</v>
      </c>
      <c r="H193" s="35">
        <v>224</v>
      </c>
      <c r="I193" s="35">
        <v>224</v>
      </c>
    </row>
    <row r="194" spans="2:9" ht="47.25" hidden="1">
      <c r="B194" s="150" t="s">
        <v>1462</v>
      </c>
      <c r="C194" s="70" t="s">
        <v>112</v>
      </c>
      <c r="D194" s="71" t="s">
        <v>30</v>
      </c>
      <c r="E194" s="119" t="s">
        <v>706</v>
      </c>
      <c r="F194" s="13" t="s">
        <v>10</v>
      </c>
      <c r="G194" s="35"/>
      <c r="H194" s="35"/>
      <c r="I194" s="35"/>
    </row>
    <row r="195" spans="2:9" ht="15.75">
      <c r="B195" s="241" t="s">
        <v>688</v>
      </c>
      <c r="C195" s="70" t="s">
        <v>112</v>
      </c>
      <c r="D195" s="71" t="s">
        <v>30</v>
      </c>
      <c r="E195" s="119" t="s">
        <v>695</v>
      </c>
      <c r="F195" s="58"/>
      <c r="G195" s="95">
        <f>G196</f>
        <v>31400</v>
      </c>
      <c r="H195" s="95">
        <f>H196</f>
        <v>31400</v>
      </c>
      <c r="I195" s="95">
        <f>I196</f>
        <v>31400</v>
      </c>
    </row>
    <row r="196" spans="2:9" ht="63">
      <c r="B196" s="150" t="s">
        <v>1458</v>
      </c>
      <c r="C196" s="70" t="s">
        <v>112</v>
      </c>
      <c r="D196" s="71" t="s">
        <v>30</v>
      </c>
      <c r="E196" s="119" t="s">
        <v>696</v>
      </c>
      <c r="F196" s="13" t="s">
        <v>10</v>
      </c>
      <c r="G196" s="35">
        <v>31400</v>
      </c>
      <c r="H196" s="35">
        <v>31400</v>
      </c>
      <c r="I196" s="35">
        <v>31400</v>
      </c>
    </row>
    <row r="197" spans="2:9" ht="15.75">
      <c r="B197" s="241" t="s">
        <v>689</v>
      </c>
      <c r="C197" s="70" t="s">
        <v>112</v>
      </c>
      <c r="D197" s="71" t="s">
        <v>30</v>
      </c>
      <c r="E197" s="119" t="s">
        <v>697</v>
      </c>
      <c r="F197" s="13"/>
      <c r="G197" s="35">
        <f>G198</f>
        <v>4466</v>
      </c>
      <c r="H197" s="35">
        <f>H198</f>
        <v>4466</v>
      </c>
      <c r="I197" s="35">
        <f>I198</f>
        <v>4466</v>
      </c>
    </row>
    <row r="198" spans="2:9" ht="47.25">
      <c r="B198" s="150" t="s">
        <v>1459</v>
      </c>
      <c r="C198" s="70" t="s">
        <v>112</v>
      </c>
      <c r="D198" s="71" t="s">
        <v>30</v>
      </c>
      <c r="E198" s="119" t="s">
        <v>698</v>
      </c>
      <c r="F198" s="13" t="s">
        <v>10</v>
      </c>
      <c r="G198" s="35">
        <v>4466</v>
      </c>
      <c r="H198" s="35">
        <v>4466</v>
      </c>
      <c r="I198" s="35">
        <v>4466</v>
      </c>
    </row>
    <row r="199" spans="2:9" ht="31.5">
      <c r="B199" s="121" t="s">
        <v>690</v>
      </c>
      <c r="C199" s="70" t="s">
        <v>112</v>
      </c>
      <c r="D199" s="71" t="s">
        <v>30</v>
      </c>
      <c r="E199" s="119" t="s">
        <v>699</v>
      </c>
      <c r="F199" s="71"/>
      <c r="G199" s="95">
        <f aca="true" t="shared" si="12" ref="G199:I200">G200</f>
        <v>10000</v>
      </c>
      <c r="H199" s="95">
        <f t="shared" si="12"/>
        <v>10000</v>
      </c>
      <c r="I199" s="95">
        <f t="shared" si="12"/>
        <v>10000</v>
      </c>
    </row>
    <row r="200" spans="2:9" ht="39.75" customHeight="1">
      <c r="B200" s="150" t="s">
        <v>691</v>
      </c>
      <c r="C200" s="70" t="s">
        <v>112</v>
      </c>
      <c r="D200" s="71" t="s">
        <v>30</v>
      </c>
      <c r="E200" s="119" t="s">
        <v>700</v>
      </c>
      <c r="F200" s="13"/>
      <c r="G200" s="35">
        <f t="shared" si="12"/>
        <v>10000</v>
      </c>
      <c r="H200" s="35">
        <f t="shared" si="12"/>
        <v>10000</v>
      </c>
      <c r="I200" s="35">
        <f t="shared" si="12"/>
        <v>10000</v>
      </c>
    </row>
    <row r="201" spans="2:9" ht="47.25">
      <c r="B201" s="241" t="s">
        <v>1460</v>
      </c>
      <c r="C201" s="70" t="s">
        <v>112</v>
      </c>
      <c r="D201" s="71" t="s">
        <v>30</v>
      </c>
      <c r="E201" s="119" t="s">
        <v>701</v>
      </c>
      <c r="F201" s="13" t="s">
        <v>10</v>
      </c>
      <c r="G201" s="35">
        <v>10000</v>
      </c>
      <c r="H201" s="35">
        <v>10000</v>
      </c>
      <c r="I201" s="35">
        <v>10000</v>
      </c>
    </row>
    <row r="202" spans="2:9" ht="15.75">
      <c r="B202" s="146" t="s">
        <v>166</v>
      </c>
      <c r="C202" s="70" t="s">
        <v>112</v>
      </c>
      <c r="D202" s="71" t="s">
        <v>30</v>
      </c>
      <c r="E202" s="119" t="s">
        <v>664</v>
      </c>
      <c r="F202" s="13"/>
      <c r="G202" s="35">
        <f aca="true" t="shared" si="13" ref="G202:I203">G203</f>
        <v>638</v>
      </c>
      <c r="H202" s="35">
        <f t="shared" si="13"/>
        <v>638</v>
      </c>
      <c r="I202" s="35">
        <f t="shared" si="13"/>
        <v>638</v>
      </c>
    </row>
    <row r="203" spans="2:9" ht="15.75">
      <c r="B203" s="146" t="s">
        <v>167</v>
      </c>
      <c r="C203" s="70" t="s">
        <v>112</v>
      </c>
      <c r="D203" s="71" t="s">
        <v>30</v>
      </c>
      <c r="E203" s="119" t="s">
        <v>491</v>
      </c>
      <c r="F203" s="13"/>
      <c r="G203" s="35">
        <f t="shared" si="13"/>
        <v>638</v>
      </c>
      <c r="H203" s="35">
        <f t="shared" si="13"/>
        <v>638</v>
      </c>
      <c r="I203" s="35">
        <f t="shared" si="13"/>
        <v>638</v>
      </c>
    </row>
    <row r="204" spans="2:9" ht="48" thickBot="1">
      <c r="B204" s="150" t="s">
        <v>1459</v>
      </c>
      <c r="C204" s="70" t="s">
        <v>112</v>
      </c>
      <c r="D204" s="71" t="s">
        <v>30</v>
      </c>
      <c r="E204" s="119" t="s">
        <v>702</v>
      </c>
      <c r="F204" s="13" t="s">
        <v>10</v>
      </c>
      <c r="G204" s="35">
        <v>638</v>
      </c>
      <c r="H204" s="35">
        <v>638</v>
      </c>
      <c r="I204" s="35">
        <v>638</v>
      </c>
    </row>
    <row r="205" spans="2:9" ht="16.5" hidden="1" thickBot="1">
      <c r="B205" s="146"/>
      <c r="C205" s="70" t="s">
        <v>112</v>
      </c>
      <c r="D205" s="71" t="s">
        <v>30</v>
      </c>
      <c r="E205" s="71"/>
      <c r="F205" s="73"/>
      <c r="G205" s="95"/>
      <c r="H205" s="95"/>
      <c r="I205" s="95"/>
    </row>
    <row r="206" spans="2:9" ht="16.5" hidden="1" thickBot="1">
      <c r="B206" s="236"/>
      <c r="C206" s="74" t="s">
        <v>112</v>
      </c>
      <c r="D206" s="75" t="s">
        <v>30</v>
      </c>
      <c r="E206" s="75"/>
      <c r="F206" s="76"/>
      <c r="G206" s="35"/>
      <c r="H206" s="35"/>
      <c r="I206" s="35"/>
    </row>
    <row r="207" spans="2:9" ht="16.5" thickBot="1">
      <c r="B207" s="242" t="s">
        <v>38</v>
      </c>
      <c r="C207" s="41" t="s">
        <v>55</v>
      </c>
      <c r="D207" s="15">
        <v>10</v>
      </c>
      <c r="E207" s="15"/>
      <c r="F207" s="17"/>
      <c r="G207" s="36">
        <f aca="true" t="shared" si="14" ref="G207:I208">G208</f>
        <v>100056</v>
      </c>
      <c r="H207" s="36">
        <f t="shared" si="14"/>
        <v>100023</v>
      </c>
      <c r="I207" s="36">
        <f t="shared" si="14"/>
        <v>101999</v>
      </c>
    </row>
    <row r="208" spans="2:9" ht="47.25">
      <c r="B208" s="243" t="s">
        <v>683</v>
      </c>
      <c r="C208" s="68" t="s">
        <v>112</v>
      </c>
      <c r="D208" s="69" t="s">
        <v>103</v>
      </c>
      <c r="E208" s="141" t="s">
        <v>203</v>
      </c>
      <c r="F208" s="69"/>
      <c r="G208" s="94">
        <f t="shared" si="14"/>
        <v>100056</v>
      </c>
      <c r="H208" s="94">
        <f t="shared" si="14"/>
        <v>100023</v>
      </c>
      <c r="I208" s="94">
        <f t="shared" si="14"/>
        <v>101999</v>
      </c>
    </row>
    <row r="209" spans="2:9" ht="54.75" customHeight="1">
      <c r="B209" s="296" t="s">
        <v>685</v>
      </c>
      <c r="C209" s="70" t="s">
        <v>112</v>
      </c>
      <c r="D209" s="71" t="s">
        <v>103</v>
      </c>
      <c r="E209" s="119" t="s">
        <v>692</v>
      </c>
      <c r="F209" s="71"/>
      <c r="G209" s="35">
        <f>G210+G217</f>
        <v>100056</v>
      </c>
      <c r="H209" s="35">
        <f>H210+H217</f>
        <v>100023</v>
      </c>
      <c r="I209" s="35">
        <f>I210+I217</f>
        <v>101999</v>
      </c>
    </row>
    <row r="210" spans="2:9" ht="40.5" customHeight="1">
      <c r="B210" s="150" t="s">
        <v>686</v>
      </c>
      <c r="C210" s="72" t="s">
        <v>112</v>
      </c>
      <c r="D210" s="13" t="s">
        <v>103</v>
      </c>
      <c r="E210" s="119" t="s">
        <v>693</v>
      </c>
      <c r="F210" s="59"/>
      <c r="G210" s="35">
        <f>G211+G212+G213+G214+G215+G216</f>
        <v>98556</v>
      </c>
      <c r="H210" s="35">
        <f>H211+H212+H213+H214+H215+H216</f>
        <v>98523</v>
      </c>
      <c r="I210" s="35">
        <f>I211+I212+I213+I214+I215+I216</f>
        <v>100499</v>
      </c>
    </row>
    <row r="211" spans="2:9" ht="78.75">
      <c r="B211" s="231" t="s">
        <v>687</v>
      </c>
      <c r="C211" s="70" t="s">
        <v>112</v>
      </c>
      <c r="D211" s="71" t="s">
        <v>103</v>
      </c>
      <c r="E211" s="119" t="s">
        <v>694</v>
      </c>
      <c r="F211" s="71" t="s">
        <v>19</v>
      </c>
      <c r="G211" s="35">
        <v>75090</v>
      </c>
      <c r="H211" s="35">
        <v>75553</v>
      </c>
      <c r="I211" s="35">
        <v>78346</v>
      </c>
    </row>
    <row r="212" spans="2:9" ht="47.25">
      <c r="B212" s="241" t="s">
        <v>970</v>
      </c>
      <c r="C212" s="70" t="s">
        <v>112</v>
      </c>
      <c r="D212" s="71" t="s">
        <v>103</v>
      </c>
      <c r="E212" s="119" t="s">
        <v>694</v>
      </c>
      <c r="F212" s="22">
        <v>200</v>
      </c>
      <c r="G212" s="35">
        <v>16535</v>
      </c>
      <c r="H212" s="35">
        <v>16534</v>
      </c>
      <c r="I212" s="35">
        <v>16535</v>
      </c>
    </row>
    <row r="213" spans="2:9" ht="36.75" customHeight="1">
      <c r="B213" s="150" t="s">
        <v>164</v>
      </c>
      <c r="C213" s="70" t="s">
        <v>112</v>
      </c>
      <c r="D213" s="71" t="s">
        <v>103</v>
      </c>
      <c r="E213" s="119" t="s">
        <v>694</v>
      </c>
      <c r="F213" s="13" t="s">
        <v>52</v>
      </c>
      <c r="G213" s="35">
        <v>945</v>
      </c>
      <c r="H213" s="35">
        <v>945</v>
      </c>
      <c r="I213" s="35">
        <v>945</v>
      </c>
    </row>
    <row r="214" spans="2:9" ht="47.25">
      <c r="B214" s="241" t="s">
        <v>1461</v>
      </c>
      <c r="C214" s="70" t="s">
        <v>112</v>
      </c>
      <c r="D214" s="71" t="s">
        <v>103</v>
      </c>
      <c r="E214" s="119" t="s">
        <v>705</v>
      </c>
      <c r="F214" s="71">
        <v>200</v>
      </c>
      <c r="G214" s="35">
        <v>5986</v>
      </c>
      <c r="H214" s="35">
        <v>5491</v>
      </c>
      <c r="I214" s="35">
        <v>4673</v>
      </c>
    </row>
    <row r="215" spans="2:9" ht="47.25" hidden="1">
      <c r="B215" s="150" t="s">
        <v>1462</v>
      </c>
      <c r="C215" s="72" t="s">
        <v>112</v>
      </c>
      <c r="D215" s="13" t="s">
        <v>103</v>
      </c>
      <c r="E215" s="119" t="s">
        <v>706</v>
      </c>
      <c r="F215" s="59">
        <v>200</v>
      </c>
      <c r="G215" s="35"/>
      <c r="H215" s="35"/>
      <c r="I215" s="35"/>
    </row>
    <row r="216" spans="2:9" ht="63" hidden="1">
      <c r="B216" s="241" t="s">
        <v>703</v>
      </c>
      <c r="C216" s="70" t="s">
        <v>112</v>
      </c>
      <c r="D216" s="71" t="s">
        <v>103</v>
      </c>
      <c r="E216" s="119" t="s">
        <v>707</v>
      </c>
      <c r="F216" s="58">
        <v>400</v>
      </c>
      <c r="G216" s="35"/>
      <c r="H216" s="35"/>
      <c r="I216" s="35"/>
    </row>
    <row r="217" spans="2:9" ht="31.5">
      <c r="B217" s="150" t="s">
        <v>704</v>
      </c>
      <c r="C217" s="70" t="s">
        <v>112</v>
      </c>
      <c r="D217" s="71" t="s">
        <v>103</v>
      </c>
      <c r="E217" s="119" t="s">
        <v>708</v>
      </c>
      <c r="F217" s="13"/>
      <c r="G217" s="35">
        <f>G218</f>
        <v>1500</v>
      </c>
      <c r="H217" s="35">
        <f>H218</f>
        <v>1500</v>
      </c>
      <c r="I217" s="35">
        <f>I218</f>
        <v>1500</v>
      </c>
    </row>
    <row r="218" spans="2:9" ht="38.25" customHeight="1" thickBot="1">
      <c r="B218" s="150" t="s">
        <v>1463</v>
      </c>
      <c r="C218" s="70" t="s">
        <v>112</v>
      </c>
      <c r="D218" s="71" t="s">
        <v>103</v>
      </c>
      <c r="E218" s="119" t="s">
        <v>709</v>
      </c>
      <c r="F218" s="13">
        <v>200</v>
      </c>
      <c r="G218" s="35">
        <v>1500</v>
      </c>
      <c r="H218" s="35">
        <v>1500</v>
      </c>
      <c r="I218" s="35">
        <v>1500</v>
      </c>
    </row>
    <row r="219" spans="2:9" ht="145.5" customHeight="1" hidden="1">
      <c r="B219" s="241"/>
      <c r="C219" s="70" t="s">
        <v>112</v>
      </c>
      <c r="D219" s="71" t="s">
        <v>103</v>
      </c>
      <c r="E219" s="71"/>
      <c r="F219" s="13"/>
      <c r="G219" s="95"/>
      <c r="H219" s="95"/>
      <c r="I219" s="95"/>
    </row>
    <row r="220" spans="2:9" ht="40.5" customHeight="1" hidden="1" thickBot="1">
      <c r="B220" s="146"/>
      <c r="C220" s="74" t="s">
        <v>112</v>
      </c>
      <c r="D220" s="75" t="s">
        <v>103</v>
      </c>
      <c r="E220" s="75"/>
      <c r="F220" s="76"/>
      <c r="G220" s="35"/>
      <c r="H220" s="35"/>
      <c r="I220" s="35"/>
    </row>
    <row r="221" spans="2:9" ht="32.25" thickBot="1">
      <c r="B221" s="172" t="s">
        <v>39</v>
      </c>
      <c r="C221" s="8" t="s">
        <v>55</v>
      </c>
      <c r="D221" s="9">
        <v>14</v>
      </c>
      <c r="E221" s="9"/>
      <c r="F221" s="11"/>
      <c r="G221" s="33">
        <f>G222+G230</f>
        <v>143414</v>
      </c>
      <c r="H221" s="33">
        <f>H222+H230</f>
        <v>143414</v>
      </c>
      <c r="I221" s="33">
        <f>I222+I230</f>
        <v>143625</v>
      </c>
    </row>
    <row r="222" spans="2:9" ht="61.5" customHeight="1">
      <c r="B222" s="121" t="s">
        <v>124</v>
      </c>
      <c r="C222" s="70" t="s">
        <v>112</v>
      </c>
      <c r="D222" s="71" t="s">
        <v>118</v>
      </c>
      <c r="E222" s="106" t="s">
        <v>28</v>
      </c>
      <c r="F222" s="107"/>
      <c r="G222" s="95">
        <f>G226+G223</f>
        <v>143414</v>
      </c>
      <c r="H222" s="95">
        <f>H226+H223</f>
        <v>143414</v>
      </c>
      <c r="I222" s="95">
        <f>I226+I223</f>
        <v>143625</v>
      </c>
    </row>
    <row r="223" spans="2:9" ht="31.5" hidden="1">
      <c r="B223" s="121" t="s">
        <v>710</v>
      </c>
      <c r="C223" s="70" t="s">
        <v>112</v>
      </c>
      <c r="D223" s="71" t="s">
        <v>118</v>
      </c>
      <c r="E223" s="106" t="s">
        <v>712</v>
      </c>
      <c r="F223" s="107"/>
      <c r="G223" s="95">
        <f aca="true" t="shared" si="15" ref="G223:I224">G224</f>
        <v>0</v>
      </c>
      <c r="H223" s="95">
        <f t="shared" si="15"/>
        <v>0</v>
      </c>
      <c r="I223" s="95">
        <f t="shared" si="15"/>
        <v>0</v>
      </c>
    </row>
    <row r="224" spans="2:9" ht="31.5" hidden="1">
      <c r="B224" s="121" t="s">
        <v>711</v>
      </c>
      <c r="C224" s="70" t="s">
        <v>112</v>
      </c>
      <c r="D224" s="71" t="s">
        <v>118</v>
      </c>
      <c r="E224" s="106" t="s">
        <v>713</v>
      </c>
      <c r="F224" s="107"/>
      <c r="G224" s="95">
        <f t="shared" si="15"/>
        <v>0</v>
      </c>
      <c r="H224" s="95">
        <f t="shared" si="15"/>
        <v>0</v>
      </c>
      <c r="I224" s="95">
        <f t="shared" si="15"/>
        <v>0</v>
      </c>
    </row>
    <row r="225" spans="2:9" ht="31.5" hidden="1">
      <c r="B225" s="121" t="s">
        <v>1464</v>
      </c>
      <c r="C225" s="70" t="s">
        <v>112</v>
      </c>
      <c r="D225" s="71" t="s">
        <v>118</v>
      </c>
      <c r="E225" s="106" t="s">
        <v>714</v>
      </c>
      <c r="F225" s="81">
        <v>200</v>
      </c>
      <c r="G225" s="35"/>
      <c r="H225" s="35"/>
      <c r="I225" s="35"/>
    </row>
    <row r="226" spans="2:9" ht="24.75" customHeight="1">
      <c r="B226" s="121" t="s">
        <v>125</v>
      </c>
      <c r="C226" s="70" t="s">
        <v>112</v>
      </c>
      <c r="D226" s="71" t="s">
        <v>118</v>
      </c>
      <c r="E226" s="106" t="s">
        <v>123</v>
      </c>
      <c r="F226" s="107"/>
      <c r="G226" s="95">
        <f>G227</f>
        <v>143414</v>
      </c>
      <c r="H226" s="95">
        <f>H227</f>
        <v>143414</v>
      </c>
      <c r="I226" s="95">
        <f>I227</f>
        <v>143625</v>
      </c>
    </row>
    <row r="227" spans="2:9" ht="35.25" customHeight="1">
      <c r="B227" s="121" t="s">
        <v>126</v>
      </c>
      <c r="C227" s="70" t="s">
        <v>112</v>
      </c>
      <c r="D227" s="71" t="s">
        <v>118</v>
      </c>
      <c r="E227" s="106" t="s">
        <v>122</v>
      </c>
      <c r="F227" s="107"/>
      <c r="G227" s="95">
        <f>G228+G229</f>
        <v>143414</v>
      </c>
      <c r="H227" s="95">
        <f>H228+H229</f>
        <v>143414</v>
      </c>
      <c r="I227" s="95">
        <f>I228+I229</f>
        <v>143625</v>
      </c>
    </row>
    <row r="228" spans="2:9" ht="47.25">
      <c r="B228" s="121" t="s">
        <v>1465</v>
      </c>
      <c r="C228" s="70" t="s">
        <v>112</v>
      </c>
      <c r="D228" s="71" t="s">
        <v>118</v>
      </c>
      <c r="E228" s="106" t="s">
        <v>1418</v>
      </c>
      <c r="F228" s="81">
        <v>200</v>
      </c>
      <c r="G228" s="35">
        <v>132745</v>
      </c>
      <c r="H228" s="35">
        <v>132745</v>
      </c>
      <c r="I228" s="35">
        <v>132745</v>
      </c>
    </row>
    <row r="229" spans="2:9" ht="45.75" customHeight="1" thickBot="1">
      <c r="B229" s="121" t="s">
        <v>1601</v>
      </c>
      <c r="C229" s="70" t="s">
        <v>112</v>
      </c>
      <c r="D229" s="71" t="s">
        <v>118</v>
      </c>
      <c r="E229" s="106" t="s">
        <v>1418</v>
      </c>
      <c r="F229" s="81">
        <v>600</v>
      </c>
      <c r="G229" s="35">
        <v>10669</v>
      </c>
      <c r="H229" s="35">
        <v>10669</v>
      </c>
      <c r="I229" s="35">
        <v>10880</v>
      </c>
    </row>
    <row r="230" spans="2:9" ht="27.75" customHeight="1" hidden="1">
      <c r="B230" s="121" t="s">
        <v>166</v>
      </c>
      <c r="C230" s="59" t="s">
        <v>55</v>
      </c>
      <c r="D230" s="59">
        <v>14</v>
      </c>
      <c r="E230" s="114">
        <v>99</v>
      </c>
      <c r="F230" s="3"/>
      <c r="G230" s="35">
        <f>G231</f>
        <v>0</v>
      </c>
      <c r="H230" s="35">
        <f>H231</f>
        <v>0</v>
      </c>
      <c r="I230" s="35">
        <f>I231</f>
        <v>0</v>
      </c>
    </row>
    <row r="231" spans="2:9" ht="27.75" customHeight="1" hidden="1">
      <c r="B231" s="125" t="s">
        <v>167</v>
      </c>
      <c r="C231" s="59" t="s">
        <v>55</v>
      </c>
      <c r="D231" s="59">
        <v>14</v>
      </c>
      <c r="E231" s="114" t="s">
        <v>491</v>
      </c>
      <c r="F231" s="3"/>
      <c r="G231" s="35">
        <f>G232+G233</f>
        <v>0</v>
      </c>
      <c r="H231" s="35">
        <f>H232+H233</f>
        <v>0</v>
      </c>
      <c r="I231" s="35">
        <f>I232+I233</f>
        <v>0</v>
      </c>
    </row>
    <row r="232" spans="2:9" ht="33.75" customHeight="1" hidden="1">
      <c r="B232" s="125" t="s">
        <v>1779</v>
      </c>
      <c r="C232" s="59" t="s">
        <v>55</v>
      </c>
      <c r="D232" s="59">
        <v>14</v>
      </c>
      <c r="E232" s="114" t="s">
        <v>1420</v>
      </c>
      <c r="F232" s="3">
        <v>500</v>
      </c>
      <c r="G232" s="35"/>
      <c r="H232" s="35"/>
      <c r="I232" s="35"/>
    </row>
    <row r="233" spans="2:9" ht="62.25" customHeight="1" hidden="1" thickBot="1">
      <c r="B233" s="297" t="s">
        <v>1842</v>
      </c>
      <c r="C233" s="59" t="s">
        <v>55</v>
      </c>
      <c r="D233" s="59">
        <v>14</v>
      </c>
      <c r="E233" s="114" t="s">
        <v>1710</v>
      </c>
      <c r="F233" s="3">
        <v>500</v>
      </c>
      <c r="G233" s="35"/>
      <c r="H233" s="35"/>
      <c r="I233" s="35"/>
    </row>
    <row r="234" spans="2:9" ht="16.5" thickBot="1">
      <c r="B234" s="172" t="s">
        <v>40</v>
      </c>
      <c r="C234" s="8" t="s">
        <v>56</v>
      </c>
      <c r="D234" s="9"/>
      <c r="E234" s="9"/>
      <c r="F234" s="11"/>
      <c r="G234" s="33">
        <f>G235+G277+G466+G480+G501+G519+G556</f>
        <v>11864547</v>
      </c>
      <c r="H234" s="33">
        <f>H235+H277+H466+H480+H501+H519+H556</f>
        <v>15301880</v>
      </c>
      <c r="I234" s="33">
        <f>I235+I277+I466+I480+I501+I519+I556</f>
        <v>17270995</v>
      </c>
    </row>
    <row r="235" spans="2:9" ht="16.5" thickBot="1">
      <c r="B235" s="172" t="s">
        <v>41</v>
      </c>
      <c r="C235" s="8" t="s">
        <v>56</v>
      </c>
      <c r="D235" s="9" t="s">
        <v>61</v>
      </c>
      <c r="E235" s="9"/>
      <c r="F235" s="11"/>
      <c r="G235" s="33">
        <f>G236+G240+G245+G273</f>
        <v>655977</v>
      </c>
      <c r="H235" s="33">
        <f>H236+H240+H245+H273</f>
        <v>1222612</v>
      </c>
      <c r="I235" s="33">
        <f>I236+I240+I245+I273</f>
        <v>8131205</v>
      </c>
    </row>
    <row r="236" spans="2:9" s="24" customFormat="1" ht="54.75" customHeight="1">
      <c r="B236" s="121" t="s">
        <v>124</v>
      </c>
      <c r="C236" s="70" t="s">
        <v>29</v>
      </c>
      <c r="D236" s="71" t="s">
        <v>28</v>
      </c>
      <c r="E236" s="119" t="s">
        <v>203</v>
      </c>
      <c r="F236" s="81"/>
      <c r="G236" s="95">
        <f aca="true" t="shared" si="16" ref="G236:I238">G237</f>
        <v>500</v>
      </c>
      <c r="H236" s="95">
        <f t="shared" si="16"/>
        <v>500</v>
      </c>
      <c r="I236" s="95">
        <f t="shared" si="16"/>
        <v>500</v>
      </c>
    </row>
    <row r="237" spans="2:9" s="24" customFormat="1" ht="31.5">
      <c r="B237" s="121" t="s">
        <v>178</v>
      </c>
      <c r="C237" s="70" t="s">
        <v>29</v>
      </c>
      <c r="D237" s="71" t="s">
        <v>28</v>
      </c>
      <c r="E237" s="119" t="s">
        <v>204</v>
      </c>
      <c r="F237" s="81"/>
      <c r="G237" s="95">
        <f t="shared" si="16"/>
        <v>500</v>
      </c>
      <c r="H237" s="95">
        <f t="shared" si="16"/>
        <v>500</v>
      </c>
      <c r="I237" s="95">
        <f t="shared" si="16"/>
        <v>500</v>
      </c>
    </row>
    <row r="238" spans="2:9" s="24" customFormat="1" ht="31.5">
      <c r="B238" s="121" t="s">
        <v>179</v>
      </c>
      <c r="C238" s="70" t="s">
        <v>29</v>
      </c>
      <c r="D238" s="71" t="s">
        <v>28</v>
      </c>
      <c r="E238" s="119" t="s">
        <v>205</v>
      </c>
      <c r="F238" s="81"/>
      <c r="G238" s="95">
        <f t="shared" si="16"/>
        <v>500</v>
      </c>
      <c r="H238" s="95">
        <f t="shared" si="16"/>
        <v>500</v>
      </c>
      <c r="I238" s="95">
        <f t="shared" si="16"/>
        <v>500</v>
      </c>
    </row>
    <row r="239" spans="2:9" s="24" customFormat="1" ht="47.25">
      <c r="B239" s="121" t="s">
        <v>1466</v>
      </c>
      <c r="C239" s="70" t="s">
        <v>29</v>
      </c>
      <c r="D239" s="71" t="s">
        <v>28</v>
      </c>
      <c r="E239" s="106" t="s">
        <v>180</v>
      </c>
      <c r="F239" s="81">
        <v>200</v>
      </c>
      <c r="G239" s="35">
        <v>500</v>
      </c>
      <c r="H239" s="35">
        <v>500</v>
      </c>
      <c r="I239" s="35">
        <v>500</v>
      </c>
    </row>
    <row r="240" spans="2:9" s="24" customFormat="1" ht="39" customHeight="1">
      <c r="B240" s="121" t="s">
        <v>1620</v>
      </c>
      <c r="C240" s="70" t="s">
        <v>29</v>
      </c>
      <c r="D240" s="71" t="s">
        <v>28</v>
      </c>
      <c r="E240" s="176">
        <v>4</v>
      </c>
      <c r="F240" s="81"/>
      <c r="G240" s="95">
        <f aca="true" t="shared" si="17" ref="G240:I241">G241</f>
        <v>240</v>
      </c>
      <c r="H240" s="95">
        <f t="shared" si="17"/>
        <v>204</v>
      </c>
      <c r="I240" s="95">
        <f t="shared" si="17"/>
        <v>66</v>
      </c>
    </row>
    <row r="241" spans="2:9" s="24" customFormat="1" ht="15.75">
      <c r="B241" s="121" t="s">
        <v>181</v>
      </c>
      <c r="C241" s="70" t="s">
        <v>29</v>
      </c>
      <c r="D241" s="71" t="s">
        <v>28</v>
      </c>
      <c r="E241" s="106" t="s">
        <v>788</v>
      </c>
      <c r="F241" s="81"/>
      <c r="G241" s="95">
        <f t="shared" si="17"/>
        <v>240</v>
      </c>
      <c r="H241" s="95">
        <f t="shared" si="17"/>
        <v>204</v>
      </c>
      <c r="I241" s="95">
        <f t="shared" si="17"/>
        <v>66</v>
      </c>
    </row>
    <row r="242" spans="2:9" s="24" customFormat="1" ht="47.25">
      <c r="B242" s="121" t="s">
        <v>182</v>
      </c>
      <c r="C242" s="70" t="s">
        <v>29</v>
      </c>
      <c r="D242" s="71" t="s">
        <v>28</v>
      </c>
      <c r="E242" s="106" t="s">
        <v>207</v>
      </c>
      <c r="F242" s="81"/>
      <c r="G242" s="95">
        <f>G244+G243</f>
        <v>240</v>
      </c>
      <c r="H242" s="95">
        <f>H244+H243</f>
        <v>204</v>
      </c>
      <c r="I242" s="95">
        <f>I244+I243</f>
        <v>66</v>
      </c>
    </row>
    <row r="243" spans="2:9" s="24" customFormat="1" ht="49.5" hidden="1">
      <c r="B243" s="304" t="s">
        <v>1803</v>
      </c>
      <c r="C243" s="70" t="s">
        <v>29</v>
      </c>
      <c r="D243" s="71" t="s">
        <v>28</v>
      </c>
      <c r="E243" s="106" t="s">
        <v>1758</v>
      </c>
      <c r="F243" s="81">
        <v>200</v>
      </c>
      <c r="G243" s="35"/>
      <c r="H243" s="35"/>
      <c r="I243" s="35"/>
    </row>
    <row r="244" spans="2:9" s="24" customFormat="1" ht="63">
      <c r="B244" s="125" t="s">
        <v>1467</v>
      </c>
      <c r="C244" s="70" t="s">
        <v>29</v>
      </c>
      <c r="D244" s="71" t="s">
        <v>28</v>
      </c>
      <c r="E244" s="106" t="s">
        <v>183</v>
      </c>
      <c r="F244" s="81">
        <v>200</v>
      </c>
      <c r="G244" s="35">
        <v>240</v>
      </c>
      <c r="H244" s="35">
        <v>204</v>
      </c>
      <c r="I244" s="35">
        <v>66</v>
      </c>
    </row>
    <row r="245" spans="2:9" s="24" customFormat="1" ht="31.5">
      <c r="B245" s="121" t="s">
        <v>184</v>
      </c>
      <c r="C245" s="70" t="s">
        <v>29</v>
      </c>
      <c r="D245" s="71" t="s">
        <v>28</v>
      </c>
      <c r="E245" s="106">
        <v>13</v>
      </c>
      <c r="F245" s="81"/>
      <c r="G245" s="95">
        <f>G246+G262+G268</f>
        <v>245238</v>
      </c>
      <c r="H245" s="95">
        <f>H246+H262+H268</f>
        <v>244817</v>
      </c>
      <c r="I245" s="95">
        <f>I246+I262+I268</f>
        <v>250041</v>
      </c>
    </row>
    <row r="246" spans="2:9" s="24" customFormat="1" ht="40.5" customHeight="1">
      <c r="B246" s="121" t="s">
        <v>185</v>
      </c>
      <c r="C246" s="70" t="s">
        <v>29</v>
      </c>
      <c r="D246" s="71" t="s">
        <v>28</v>
      </c>
      <c r="E246" s="106" t="s">
        <v>208</v>
      </c>
      <c r="F246" s="81"/>
      <c r="G246" s="95">
        <f>G247+G251+G254+G256</f>
        <v>203784</v>
      </c>
      <c r="H246" s="95">
        <f>H247+H251+H254+H256</f>
        <v>203784</v>
      </c>
      <c r="I246" s="95">
        <f>I247+I251+I254+I256</f>
        <v>207860</v>
      </c>
    </row>
    <row r="247" spans="2:9" s="24" customFormat="1" ht="15.75">
      <c r="B247" s="121" t="s">
        <v>1422</v>
      </c>
      <c r="C247" s="70" t="s">
        <v>29</v>
      </c>
      <c r="D247" s="71" t="s">
        <v>28</v>
      </c>
      <c r="E247" s="106" t="s">
        <v>209</v>
      </c>
      <c r="F247" s="81"/>
      <c r="G247" s="95">
        <f>G248+G249+G250</f>
        <v>38897</v>
      </c>
      <c r="H247" s="95">
        <f>H248+H249+H250</f>
        <v>38897</v>
      </c>
      <c r="I247" s="95">
        <f>I248+I249+I250</f>
        <v>38897</v>
      </c>
    </row>
    <row r="248" spans="2:9" s="24" customFormat="1" ht="47.25">
      <c r="B248" s="121" t="s">
        <v>1468</v>
      </c>
      <c r="C248" s="70" t="s">
        <v>29</v>
      </c>
      <c r="D248" s="71" t="s">
        <v>28</v>
      </c>
      <c r="E248" s="106" t="s">
        <v>186</v>
      </c>
      <c r="F248" s="81">
        <v>200</v>
      </c>
      <c r="G248" s="35">
        <v>22739</v>
      </c>
      <c r="H248" s="35">
        <v>22739</v>
      </c>
      <c r="I248" s="35">
        <v>22739</v>
      </c>
    </row>
    <row r="249" spans="2:9" s="24" customFormat="1" ht="31.5">
      <c r="B249" s="121" t="s">
        <v>187</v>
      </c>
      <c r="C249" s="70" t="s">
        <v>29</v>
      </c>
      <c r="D249" s="71" t="s">
        <v>28</v>
      </c>
      <c r="E249" s="114" t="s">
        <v>186</v>
      </c>
      <c r="F249" s="2">
        <v>300</v>
      </c>
      <c r="G249" s="35">
        <v>408</v>
      </c>
      <c r="H249" s="35">
        <v>408</v>
      </c>
      <c r="I249" s="35">
        <v>408</v>
      </c>
    </row>
    <row r="250" spans="2:9" s="24" customFormat="1" ht="31.5">
      <c r="B250" s="121" t="s">
        <v>188</v>
      </c>
      <c r="C250" s="70" t="s">
        <v>29</v>
      </c>
      <c r="D250" s="71" t="s">
        <v>28</v>
      </c>
      <c r="E250" s="106" t="s">
        <v>186</v>
      </c>
      <c r="F250" s="81">
        <v>800</v>
      </c>
      <c r="G250" s="35">
        <v>15750</v>
      </c>
      <c r="H250" s="35">
        <v>15750</v>
      </c>
      <c r="I250" s="35">
        <v>15750</v>
      </c>
    </row>
    <row r="251" spans="2:9" s="24" customFormat="1" ht="47.25">
      <c r="B251" s="121" t="s">
        <v>189</v>
      </c>
      <c r="C251" s="70" t="s">
        <v>29</v>
      </c>
      <c r="D251" s="71" t="s">
        <v>28</v>
      </c>
      <c r="E251" s="106" t="s">
        <v>210</v>
      </c>
      <c r="F251" s="81"/>
      <c r="G251" s="95">
        <f>G252+G253</f>
        <v>3000</v>
      </c>
      <c r="H251" s="95">
        <f>H252+H253</f>
        <v>3000</v>
      </c>
      <c r="I251" s="95">
        <f>I252+I253</f>
        <v>3000</v>
      </c>
    </row>
    <row r="252" spans="2:9" s="24" customFormat="1" ht="63">
      <c r="B252" s="121" t="s">
        <v>1469</v>
      </c>
      <c r="C252" s="70" t="s">
        <v>29</v>
      </c>
      <c r="D252" s="71" t="s">
        <v>28</v>
      </c>
      <c r="E252" s="106" t="s">
        <v>190</v>
      </c>
      <c r="F252" s="81">
        <v>200</v>
      </c>
      <c r="G252" s="35">
        <v>750</v>
      </c>
      <c r="H252" s="35">
        <v>750</v>
      </c>
      <c r="I252" s="35">
        <v>750</v>
      </c>
    </row>
    <row r="253" spans="2:9" s="24" customFormat="1" ht="47.25">
      <c r="B253" s="121" t="s">
        <v>191</v>
      </c>
      <c r="C253" s="70" t="s">
        <v>29</v>
      </c>
      <c r="D253" s="71" t="s">
        <v>28</v>
      </c>
      <c r="E253" s="106" t="s">
        <v>190</v>
      </c>
      <c r="F253" s="81">
        <v>800</v>
      </c>
      <c r="G253" s="35">
        <v>2250</v>
      </c>
      <c r="H253" s="35">
        <v>2250</v>
      </c>
      <c r="I253" s="35">
        <v>2250</v>
      </c>
    </row>
    <row r="254" spans="2:9" s="24" customFormat="1" ht="31.5">
      <c r="B254" s="121" t="s">
        <v>192</v>
      </c>
      <c r="C254" s="70" t="s">
        <v>29</v>
      </c>
      <c r="D254" s="71" t="s">
        <v>28</v>
      </c>
      <c r="E254" s="106" t="s">
        <v>211</v>
      </c>
      <c r="F254" s="81"/>
      <c r="G254" s="95">
        <f>G255</f>
        <v>2726</v>
      </c>
      <c r="H254" s="95">
        <f>H255</f>
        <v>2726</v>
      </c>
      <c r="I254" s="95">
        <f>I255</f>
        <v>2726</v>
      </c>
    </row>
    <row r="255" spans="2:9" s="24" customFormat="1" ht="47.25">
      <c r="B255" s="121" t="s">
        <v>193</v>
      </c>
      <c r="C255" s="70" t="s">
        <v>29</v>
      </c>
      <c r="D255" s="71" t="s">
        <v>28</v>
      </c>
      <c r="E255" s="106" t="s">
        <v>194</v>
      </c>
      <c r="F255" s="81">
        <v>800</v>
      </c>
      <c r="G255" s="35">
        <v>2726</v>
      </c>
      <c r="H255" s="35">
        <v>2726</v>
      </c>
      <c r="I255" s="35">
        <v>2726</v>
      </c>
    </row>
    <row r="256" spans="2:9" s="24" customFormat="1" ht="31.5">
      <c r="B256" s="121" t="s">
        <v>162</v>
      </c>
      <c r="C256" s="70" t="s">
        <v>29</v>
      </c>
      <c r="D256" s="71" t="s">
        <v>28</v>
      </c>
      <c r="E256" s="106" t="s">
        <v>212</v>
      </c>
      <c r="F256" s="81"/>
      <c r="G256" s="95">
        <f>G257+G258+G259+G260+G261</f>
        <v>159161</v>
      </c>
      <c r="H256" s="95">
        <f>H257+H258+H259+H260+H261</f>
        <v>159161</v>
      </c>
      <c r="I256" s="95">
        <f>I257+I258+I259+I260+I261</f>
        <v>163237</v>
      </c>
    </row>
    <row r="257" spans="2:9" s="24" customFormat="1" ht="78.75">
      <c r="B257" s="121" t="s">
        <v>163</v>
      </c>
      <c r="C257" s="70" t="s">
        <v>29</v>
      </c>
      <c r="D257" s="71" t="s">
        <v>28</v>
      </c>
      <c r="E257" s="106" t="s">
        <v>195</v>
      </c>
      <c r="F257" s="81">
        <v>100</v>
      </c>
      <c r="G257" s="35">
        <v>128745</v>
      </c>
      <c r="H257" s="35">
        <v>128745</v>
      </c>
      <c r="I257" s="35">
        <v>132700</v>
      </c>
    </row>
    <row r="258" spans="2:9" s="24" customFormat="1" ht="47.25">
      <c r="B258" s="121" t="s">
        <v>970</v>
      </c>
      <c r="C258" s="70" t="s">
        <v>29</v>
      </c>
      <c r="D258" s="71" t="s">
        <v>28</v>
      </c>
      <c r="E258" s="106" t="s">
        <v>195</v>
      </c>
      <c r="F258" s="81">
        <v>200</v>
      </c>
      <c r="G258" s="35">
        <v>23828</v>
      </c>
      <c r="H258" s="35">
        <v>23828</v>
      </c>
      <c r="I258" s="35">
        <v>23828</v>
      </c>
    </row>
    <row r="259" spans="2:9" s="24" customFormat="1" ht="47.25">
      <c r="B259" s="121" t="s">
        <v>196</v>
      </c>
      <c r="C259" s="70" t="s">
        <v>29</v>
      </c>
      <c r="D259" s="71" t="s">
        <v>28</v>
      </c>
      <c r="E259" s="106" t="s">
        <v>195</v>
      </c>
      <c r="F259" s="81">
        <v>600</v>
      </c>
      <c r="G259" s="35">
        <v>3946</v>
      </c>
      <c r="H259" s="35">
        <v>3946</v>
      </c>
      <c r="I259" s="35">
        <v>4067</v>
      </c>
    </row>
    <row r="260" spans="2:9" s="24" customFormat="1" ht="31.5">
      <c r="B260" s="121" t="s">
        <v>197</v>
      </c>
      <c r="C260" s="70" t="s">
        <v>29</v>
      </c>
      <c r="D260" s="71" t="s">
        <v>28</v>
      </c>
      <c r="E260" s="106" t="s">
        <v>195</v>
      </c>
      <c r="F260" s="81">
        <v>800</v>
      </c>
      <c r="G260" s="35">
        <v>2642</v>
      </c>
      <c r="H260" s="35">
        <v>2642</v>
      </c>
      <c r="I260" s="35">
        <v>2642</v>
      </c>
    </row>
    <row r="261" spans="2:9" s="24" customFormat="1" ht="52.5" customHeight="1">
      <c r="B261" s="121" t="s">
        <v>1893</v>
      </c>
      <c r="C261" s="70" t="s">
        <v>29</v>
      </c>
      <c r="D261" s="71" t="s">
        <v>28</v>
      </c>
      <c r="E261" s="106" t="s">
        <v>1880</v>
      </c>
      <c r="F261" s="81">
        <v>600</v>
      </c>
      <c r="G261" s="35"/>
      <c r="H261" s="35"/>
      <c r="I261" s="35"/>
    </row>
    <row r="262" spans="2:9" s="24" customFormat="1" ht="15.75">
      <c r="B262" s="121" t="s">
        <v>198</v>
      </c>
      <c r="C262" s="70" t="s">
        <v>29</v>
      </c>
      <c r="D262" s="71" t="s">
        <v>28</v>
      </c>
      <c r="E262" s="106" t="s">
        <v>213</v>
      </c>
      <c r="F262" s="81"/>
      <c r="G262" s="95">
        <f>G263+G266</f>
        <v>10588</v>
      </c>
      <c r="H262" s="95">
        <f>H263+H266</f>
        <v>10588</v>
      </c>
      <c r="I262" s="95">
        <f>I263+I266</f>
        <v>10903</v>
      </c>
    </row>
    <row r="263" spans="2:9" s="24" customFormat="1" ht="31.5">
      <c r="B263" s="121" t="s">
        <v>199</v>
      </c>
      <c r="C263" s="70" t="s">
        <v>29</v>
      </c>
      <c r="D263" s="71" t="s">
        <v>28</v>
      </c>
      <c r="E263" s="106" t="s">
        <v>214</v>
      </c>
      <c r="F263" s="81"/>
      <c r="G263" s="95">
        <f>G264+G265</f>
        <v>2269</v>
      </c>
      <c r="H263" s="95">
        <f>H264+H265</f>
        <v>2269</v>
      </c>
      <c r="I263" s="95">
        <f>I264+I265</f>
        <v>2338</v>
      </c>
    </row>
    <row r="264" spans="2:9" s="24" customFormat="1" ht="47.25">
      <c r="B264" s="121" t="s">
        <v>196</v>
      </c>
      <c r="C264" s="70" t="s">
        <v>29</v>
      </c>
      <c r="D264" s="71" t="s">
        <v>28</v>
      </c>
      <c r="E264" s="106" t="s">
        <v>200</v>
      </c>
      <c r="F264" s="81">
        <v>600</v>
      </c>
      <c r="G264" s="35">
        <v>2249</v>
      </c>
      <c r="H264" s="35">
        <v>2249</v>
      </c>
      <c r="I264" s="35">
        <v>2318</v>
      </c>
    </row>
    <row r="265" spans="2:9" s="24" customFormat="1" ht="47.25">
      <c r="B265" s="121" t="s">
        <v>201</v>
      </c>
      <c r="C265" s="70" t="s">
        <v>29</v>
      </c>
      <c r="D265" s="71" t="s">
        <v>28</v>
      </c>
      <c r="E265" s="106" t="s">
        <v>202</v>
      </c>
      <c r="F265" s="81">
        <v>600</v>
      </c>
      <c r="G265" s="35">
        <v>20</v>
      </c>
      <c r="H265" s="35">
        <v>20</v>
      </c>
      <c r="I265" s="35">
        <v>20</v>
      </c>
    </row>
    <row r="266" spans="2:9" s="24" customFormat="1" ht="31.5">
      <c r="B266" s="161" t="s">
        <v>1289</v>
      </c>
      <c r="C266" s="70" t="s">
        <v>29</v>
      </c>
      <c r="D266" s="71" t="s">
        <v>28</v>
      </c>
      <c r="E266" s="106" t="s">
        <v>1291</v>
      </c>
      <c r="F266" s="81"/>
      <c r="G266" s="95">
        <f>G267</f>
        <v>8319</v>
      </c>
      <c r="H266" s="95">
        <f>H267</f>
        <v>8319</v>
      </c>
      <c r="I266" s="95">
        <f>I267</f>
        <v>8565</v>
      </c>
    </row>
    <row r="267" spans="2:9" s="24" customFormat="1" ht="31.5">
      <c r="B267" s="161" t="s">
        <v>1290</v>
      </c>
      <c r="C267" s="70" t="s">
        <v>29</v>
      </c>
      <c r="D267" s="71" t="s">
        <v>28</v>
      </c>
      <c r="E267" s="106" t="s">
        <v>1292</v>
      </c>
      <c r="F267" s="81">
        <v>500</v>
      </c>
      <c r="G267" s="35">
        <v>8319</v>
      </c>
      <c r="H267" s="35">
        <v>8319</v>
      </c>
      <c r="I267" s="35">
        <v>8565</v>
      </c>
    </row>
    <row r="268" spans="2:9" s="24" customFormat="1" ht="18.75" customHeight="1">
      <c r="B268" s="161" t="s">
        <v>156</v>
      </c>
      <c r="C268" s="70" t="s">
        <v>29</v>
      </c>
      <c r="D268" s="71" t="s">
        <v>28</v>
      </c>
      <c r="E268" s="106" t="s">
        <v>1293</v>
      </c>
      <c r="F268" s="81"/>
      <c r="G268" s="95">
        <f>G269</f>
        <v>30866</v>
      </c>
      <c r="H268" s="95">
        <f>H269</f>
        <v>30445</v>
      </c>
      <c r="I268" s="95">
        <f>I269</f>
        <v>31278</v>
      </c>
    </row>
    <row r="269" spans="2:9" s="24" customFormat="1" ht="31.5">
      <c r="B269" s="161" t="s">
        <v>157</v>
      </c>
      <c r="C269" s="70" t="s">
        <v>29</v>
      </c>
      <c r="D269" s="71" t="s">
        <v>28</v>
      </c>
      <c r="E269" s="106" t="s">
        <v>1294</v>
      </c>
      <c r="F269" s="81"/>
      <c r="G269" s="95">
        <f>G270+G271+G272</f>
        <v>30866</v>
      </c>
      <c r="H269" s="95">
        <f>H270+H271+H272</f>
        <v>30445</v>
      </c>
      <c r="I269" s="95">
        <f>I270+I271+I272</f>
        <v>31278</v>
      </c>
    </row>
    <row r="270" spans="2:9" s="24" customFormat="1" ht="78.75">
      <c r="B270" s="174" t="s">
        <v>158</v>
      </c>
      <c r="C270" s="70" t="s">
        <v>29</v>
      </c>
      <c r="D270" s="71" t="s">
        <v>28</v>
      </c>
      <c r="E270" s="106" t="s">
        <v>1295</v>
      </c>
      <c r="F270" s="81">
        <v>100</v>
      </c>
      <c r="G270" s="35">
        <v>27219</v>
      </c>
      <c r="H270" s="35">
        <v>27219</v>
      </c>
      <c r="I270" s="35">
        <v>28052</v>
      </c>
    </row>
    <row r="271" spans="2:9" s="24" customFormat="1" ht="47.25">
      <c r="B271" s="161" t="s">
        <v>1207</v>
      </c>
      <c r="C271" s="70" t="s">
        <v>29</v>
      </c>
      <c r="D271" s="71" t="s">
        <v>28</v>
      </c>
      <c r="E271" s="106" t="s">
        <v>1295</v>
      </c>
      <c r="F271" s="81">
        <v>200</v>
      </c>
      <c r="G271" s="35">
        <v>3161</v>
      </c>
      <c r="H271" s="35">
        <v>2740</v>
      </c>
      <c r="I271" s="35">
        <v>2740</v>
      </c>
    </row>
    <row r="272" spans="2:9" s="24" customFormat="1" ht="31.5">
      <c r="B272" s="161" t="s">
        <v>159</v>
      </c>
      <c r="C272" s="70" t="s">
        <v>29</v>
      </c>
      <c r="D272" s="71" t="s">
        <v>28</v>
      </c>
      <c r="E272" s="106" t="s">
        <v>1295</v>
      </c>
      <c r="F272" s="81">
        <v>800</v>
      </c>
      <c r="G272" s="35">
        <v>486</v>
      </c>
      <c r="H272" s="35">
        <v>486</v>
      </c>
      <c r="I272" s="35">
        <v>486</v>
      </c>
    </row>
    <row r="273" spans="2:9" s="24" customFormat="1" ht="15.75">
      <c r="B273" s="241" t="s">
        <v>166</v>
      </c>
      <c r="C273" s="70" t="s">
        <v>29</v>
      </c>
      <c r="D273" s="71" t="s">
        <v>28</v>
      </c>
      <c r="E273" s="106">
        <v>99</v>
      </c>
      <c r="F273" s="81"/>
      <c r="G273" s="95">
        <f>G274</f>
        <v>409999</v>
      </c>
      <c r="H273" s="95">
        <f>H274</f>
        <v>977091</v>
      </c>
      <c r="I273" s="95">
        <f>I274</f>
        <v>7880598</v>
      </c>
    </row>
    <row r="274" spans="2:9" s="24" customFormat="1" ht="15.75">
      <c r="B274" s="241" t="s">
        <v>167</v>
      </c>
      <c r="C274" s="70" t="s">
        <v>29</v>
      </c>
      <c r="D274" s="71" t="s">
        <v>28</v>
      </c>
      <c r="E274" s="106" t="s">
        <v>491</v>
      </c>
      <c r="F274" s="81"/>
      <c r="G274" s="95">
        <f>G275+G276</f>
        <v>409999</v>
      </c>
      <c r="H274" s="95">
        <f>H275+H276</f>
        <v>977091</v>
      </c>
      <c r="I274" s="95">
        <f>I275+I276</f>
        <v>7880598</v>
      </c>
    </row>
    <row r="275" spans="2:9" s="24" customFormat="1" ht="31.5" hidden="1">
      <c r="B275" s="161" t="s">
        <v>1768</v>
      </c>
      <c r="C275" s="70" t="s">
        <v>29</v>
      </c>
      <c r="D275" s="71" t="s">
        <v>28</v>
      </c>
      <c r="E275" s="106" t="s">
        <v>1420</v>
      </c>
      <c r="F275" s="81">
        <v>200</v>
      </c>
      <c r="G275" s="35"/>
      <c r="H275" s="35"/>
      <c r="I275" s="35"/>
    </row>
    <row r="276" spans="2:9" s="24" customFormat="1" ht="48" thickBot="1">
      <c r="B276" s="332" t="s">
        <v>2081</v>
      </c>
      <c r="C276" s="70" t="s">
        <v>29</v>
      </c>
      <c r="D276" s="71" t="s">
        <v>28</v>
      </c>
      <c r="E276" s="106" t="s">
        <v>2082</v>
      </c>
      <c r="F276" s="81">
        <v>800</v>
      </c>
      <c r="G276" s="35">
        <f>5619+104781+303677-4078</f>
        <v>409999</v>
      </c>
      <c r="H276" s="35">
        <f>5619+975550-4078</f>
        <v>977091</v>
      </c>
      <c r="I276" s="35">
        <f>5619+7879057-4078</f>
        <v>7880598</v>
      </c>
    </row>
    <row r="277" spans="2:9" ht="16.5" thickBot="1">
      <c r="B277" s="172" t="s">
        <v>43</v>
      </c>
      <c r="C277" s="8" t="s">
        <v>56</v>
      </c>
      <c r="D277" s="9" t="s">
        <v>62</v>
      </c>
      <c r="E277" s="9"/>
      <c r="F277" s="11"/>
      <c r="G277" s="177">
        <f>G278+G457+G463</f>
        <v>3190497</v>
      </c>
      <c r="H277" s="177">
        <f>H278+H457+H463</f>
        <v>2851564</v>
      </c>
      <c r="I277" s="177">
        <f>I278+I457+I463</f>
        <v>2822414</v>
      </c>
    </row>
    <row r="278" spans="2:9" ht="31.5">
      <c r="B278" s="239" t="s">
        <v>1621</v>
      </c>
      <c r="C278" s="68" t="s">
        <v>29</v>
      </c>
      <c r="D278" s="69" t="s">
        <v>31</v>
      </c>
      <c r="E278" s="123">
        <v>11</v>
      </c>
      <c r="F278" s="124"/>
      <c r="G278" s="94">
        <f>G279+G309+G333+G339+G362+G371+G378+G381+G391+G402+G419+G442+G452</f>
        <v>3090374</v>
      </c>
      <c r="H278" s="94">
        <f>H279+H309+H333+H339+H362+H371+H378+H381+H391+H402+H419+H442+H452</f>
        <v>2751441</v>
      </c>
      <c r="I278" s="94">
        <f>I279+I309+I333+I339+I362+I371+I378+I381+I391+I402+I419+I442+I452</f>
        <v>2722291</v>
      </c>
    </row>
    <row r="279" spans="2:9" ht="31.5">
      <c r="B279" s="121" t="s">
        <v>223</v>
      </c>
      <c r="C279" s="70" t="s">
        <v>29</v>
      </c>
      <c r="D279" s="71" t="s">
        <v>31</v>
      </c>
      <c r="E279" s="106" t="s">
        <v>224</v>
      </c>
      <c r="F279" s="81"/>
      <c r="G279" s="95">
        <f>G280+G285+G289+G296+G299+G302+G304+G306</f>
        <v>2600</v>
      </c>
      <c r="H279" s="95">
        <f>H280+H285+H289+H296+H299+H302+H304+H306</f>
        <v>2600</v>
      </c>
      <c r="I279" s="95">
        <f>I280+I285+I289+I296+I299+I302+I304+I306</f>
        <v>2600</v>
      </c>
    </row>
    <row r="280" spans="2:9" ht="31.5" hidden="1">
      <c r="B280" s="121" t="s">
        <v>225</v>
      </c>
      <c r="C280" s="70" t="s">
        <v>29</v>
      </c>
      <c r="D280" s="71" t="s">
        <v>31</v>
      </c>
      <c r="E280" s="110" t="s">
        <v>226</v>
      </c>
      <c r="F280" s="81"/>
      <c r="G280" s="95">
        <f>G281+G282+G283+G284</f>
        <v>0</v>
      </c>
      <c r="H280" s="95">
        <f>H281+H282+H283+H284</f>
        <v>0</v>
      </c>
      <c r="I280" s="95">
        <f>I281+I282+I283+I284</f>
        <v>0</v>
      </c>
    </row>
    <row r="281" spans="2:9" ht="47.25" hidden="1">
      <c r="B281" s="121" t="s">
        <v>1510</v>
      </c>
      <c r="C281" s="70" t="s">
        <v>29</v>
      </c>
      <c r="D281" s="71" t="s">
        <v>31</v>
      </c>
      <c r="E281" s="110" t="s">
        <v>227</v>
      </c>
      <c r="F281" s="81">
        <v>800</v>
      </c>
      <c r="G281" s="35"/>
      <c r="H281" s="35"/>
      <c r="I281" s="35"/>
    </row>
    <row r="282" spans="2:9" ht="31.5" hidden="1">
      <c r="B282" s="121" t="s">
        <v>1520</v>
      </c>
      <c r="C282" s="70" t="s">
        <v>29</v>
      </c>
      <c r="D282" s="71" t="s">
        <v>31</v>
      </c>
      <c r="E282" s="110" t="s">
        <v>228</v>
      </c>
      <c r="F282" s="81">
        <v>800</v>
      </c>
      <c r="G282" s="35"/>
      <c r="H282" s="35"/>
      <c r="I282" s="35"/>
    </row>
    <row r="283" spans="2:9" ht="47.25" hidden="1">
      <c r="B283" s="121" t="s">
        <v>1511</v>
      </c>
      <c r="C283" s="70" t="s">
        <v>29</v>
      </c>
      <c r="D283" s="71" t="s">
        <v>31</v>
      </c>
      <c r="E283" s="110" t="s">
        <v>229</v>
      </c>
      <c r="F283" s="81">
        <v>800</v>
      </c>
      <c r="G283" s="35"/>
      <c r="H283" s="35"/>
      <c r="I283" s="35"/>
    </row>
    <row r="284" spans="2:9" ht="47.25" hidden="1">
      <c r="B284" s="121" t="s">
        <v>1512</v>
      </c>
      <c r="C284" s="70" t="s">
        <v>29</v>
      </c>
      <c r="D284" s="71" t="s">
        <v>31</v>
      </c>
      <c r="E284" s="110" t="s">
        <v>230</v>
      </c>
      <c r="F284" s="81">
        <v>800</v>
      </c>
      <c r="G284" s="35"/>
      <c r="H284" s="35"/>
      <c r="I284" s="35"/>
    </row>
    <row r="285" spans="2:9" ht="31.5" hidden="1">
      <c r="B285" s="121" t="s">
        <v>231</v>
      </c>
      <c r="C285" s="70" t="s">
        <v>29</v>
      </c>
      <c r="D285" s="71" t="s">
        <v>31</v>
      </c>
      <c r="E285" s="110" t="s">
        <v>232</v>
      </c>
      <c r="F285" s="81"/>
      <c r="G285" s="95">
        <f>G286+G288+G287</f>
        <v>0</v>
      </c>
      <c r="H285" s="95">
        <f>H286+H288+H287</f>
        <v>0</v>
      </c>
      <c r="I285" s="95">
        <f>I286+I288+I287</f>
        <v>0</v>
      </c>
    </row>
    <row r="286" spans="2:9" ht="31.5" hidden="1">
      <c r="B286" s="121" t="s">
        <v>1521</v>
      </c>
      <c r="C286" s="70" t="s">
        <v>29</v>
      </c>
      <c r="D286" s="71" t="s">
        <v>31</v>
      </c>
      <c r="E286" s="110" t="s">
        <v>233</v>
      </c>
      <c r="F286" s="81">
        <v>800</v>
      </c>
      <c r="G286" s="95"/>
      <c r="H286" s="95"/>
      <c r="I286" s="95"/>
    </row>
    <row r="287" spans="2:9" ht="31.5" hidden="1">
      <c r="B287" s="121" t="s">
        <v>1521</v>
      </c>
      <c r="C287" s="70" t="s">
        <v>29</v>
      </c>
      <c r="D287" s="71" t="s">
        <v>31</v>
      </c>
      <c r="E287" s="110" t="s">
        <v>233</v>
      </c>
      <c r="F287" s="81">
        <v>800</v>
      </c>
      <c r="G287" s="95"/>
      <c r="H287" s="95"/>
      <c r="I287" s="95"/>
    </row>
    <row r="288" spans="2:9" ht="47.25" hidden="1">
      <c r="B288" s="121" t="s">
        <v>1522</v>
      </c>
      <c r="C288" s="70" t="s">
        <v>29</v>
      </c>
      <c r="D288" s="71" t="s">
        <v>31</v>
      </c>
      <c r="E288" s="110" t="s">
        <v>234</v>
      </c>
      <c r="F288" s="81">
        <v>800</v>
      </c>
      <c r="G288" s="95"/>
      <c r="H288" s="95"/>
      <c r="I288" s="95"/>
    </row>
    <row r="289" spans="2:9" ht="47.25" hidden="1">
      <c r="B289" s="121" t="s">
        <v>235</v>
      </c>
      <c r="C289" s="70" t="s">
        <v>29</v>
      </c>
      <c r="D289" s="71" t="s">
        <v>31</v>
      </c>
      <c r="E289" s="110" t="s">
        <v>236</v>
      </c>
      <c r="F289" s="81"/>
      <c r="G289" s="95">
        <f>G290+G291+G294+G295+G292+G293</f>
        <v>0</v>
      </c>
      <c r="H289" s="95">
        <f>H290+H291+H294+H295+H292+H293</f>
        <v>0</v>
      </c>
      <c r="I289" s="95">
        <f>I290+I291+I294+I295+I292+I293</f>
        <v>0</v>
      </c>
    </row>
    <row r="290" spans="2:9" ht="47.25" hidden="1">
      <c r="B290" s="121" t="s">
        <v>1523</v>
      </c>
      <c r="C290" s="70" t="s">
        <v>29</v>
      </c>
      <c r="D290" s="71" t="s">
        <v>31</v>
      </c>
      <c r="E290" s="110" t="s">
        <v>237</v>
      </c>
      <c r="F290" s="81">
        <v>800</v>
      </c>
      <c r="G290" s="95"/>
      <c r="H290" s="95"/>
      <c r="I290" s="95"/>
    </row>
    <row r="291" spans="2:9" ht="63" hidden="1">
      <c r="B291" s="121" t="s">
        <v>1524</v>
      </c>
      <c r="C291" s="70" t="s">
        <v>29</v>
      </c>
      <c r="D291" s="71" t="s">
        <v>31</v>
      </c>
      <c r="E291" s="110" t="s">
        <v>238</v>
      </c>
      <c r="F291" s="81">
        <v>800</v>
      </c>
      <c r="G291" s="95"/>
      <c r="H291" s="95"/>
      <c r="I291" s="95"/>
    </row>
    <row r="292" spans="2:9" ht="47.25" hidden="1">
      <c r="B292" s="121" t="s">
        <v>1523</v>
      </c>
      <c r="C292" s="70" t="s">
        <v>29</v>
      </c>
      <c r="D292" s="71" t="s">
        <v>31</v>
      </c>
      <c r="E292" s="110" t="s">
        <v>237</v>
      </c>
      <c r="F292" s="81">
        <v>800</v>
      </c>
      <c r="G292" s="35"/>
      <c r="H292" s="35"/>
      <c r="I292" s="35"/>
    </row>
    <row r="293" spans="2:9" ht="63" hidden="1">
      <c r="B293" s="121" t="s">
        <v>1726</v>
      </c>
      <c r="C293" s="70" t="s">
        <v>29</v>
      </c>
      <c r="D293" s="71" t="s">
        <v>31</v>
      </c>
      <c r="E293" s="110" t="s">
        <v>238</v>
      </c>
      <c r="F293" s="81">
        <v>800</v>
      </c>
      <c r="G293" s="35"/>
      <c r="H293" s="35"/>
      <c r="I293" s="35"/>
    </row>
    <row r="294" spans="2:9" ht="63" hidden="1">
      <c r="B294" s="121" t="s">
        <v>1513</v>
      </c>
      <c r="C294" s="70" t="s">
        <v>29</v>
      </c>
      <c r="D294" s="71" t="s">
        <v>31</v>
      </c>
      <c r="E294" s="110" t="s">
        <v>239</v>
      </c>
      <c r="F294" s="81">
        <v>800</v>
      </c>
      <c r="G294" s="35"/>
      <c r="H294" s="35"/>
      <c r="I294" s="35"/>
    </row>
    <row r="295" spans="2:9" ht="78.75" hidden="1">
      <c r="B295" s="121" t="s">
        <v>1514</v>
      </c>
      <c r="C295" s="70" t="s">
        <v>29</v>
      </c>
      <c r="D295" s="71" t="s">
        <v>31</v>
      </c>
      <c r="E295" s="110" t="s">
        <v>240</v>
      </c>
      <c r="F295" s="81">
        <v>800</v>
      </c>
      <c r="G295" s="35"/>
      <c r="H295" s="35"/>
      <c r="I295" s="35"/>
    </row>
    <row r="296" spans="2:9" ht="15.75" hidden="1">
      <c r="B296" s="121" t="s">
        <v>241</v>
      </c>
      <c r="C296" s="70" t="s">
        <v>29</v>
      </c>
      <c r="D296" s="71" t="s">
        <v>31</v>
      </c>
      <c r="E296" s="110" t="s">
        <v>242</v>
      </c>
      <c r="F296" s="81"/>
      <c r="G296" s="95">
        <f>G297+G298</f>
        <v>0</v>
      </c>
      <c r="H296" s="95">
        <f>H297+H298</f>
        <v>0</v>
      </c>
      <c r="I296" s="95">
        <f>I297+I298</f>
        <v>0</v>
      </c>
    </row>
    <row r="297" spans="2:9" ht="47.25" hidden="1">
      <c r="B297" s="121" t="s">
        <v>1525</v>
      </c>
      <c r="C297" s="70" t="s">
        <v>29</v>
      </c>
      <c r="D297" s="71" t="s">
        <v>31</v>
      </c>
      <c r="E297" s="106" t="s">
        <v>243</v>
      </c>
      <c r="F297" s="81">
        <v>800</v>
      </c>
      <c r="G297" s="35"/>
      <c r="H297" s="35"/>
      <c r="I297" s="35"/>
    </row>
    <row r="298" spans="2:9" s="24" customFormat="1" ht="63" hidden="1">
      <c r="B298" s="121" t="s">
        <v>1515</v>
      </c>
      <c r="C298" s="70" t="s">
        <v>29</v>
      </c>
      <c r="D298" s="71" t="s">
        <v>31</v>
      </c>
      <c r="E298" s="106" t="s">
        <v>244</v>
      </c>
      <c r="F298" s="81">
        <v>800</v>
      </c>
      <c r="G298" s="35"/>
      <c r="H298" s="35"/>
      <c r="I298" s="35"/>
    </row>
    <row r="299" spans="2:9" s="24" customFormat="1" ht="31.5" hidden="1">
      <c r="B299" s="121" t="s">
        <v>245</v>
      </c>
      <c r="C299" s="70" t="s">
        <v>29</v>
      </c>
      <c r="D299" s="71" t="s">
        <v>31</v>
      </c>
      <c r="E299" s="106" t="s">
        <v>246</v>
      </c>
      <c r="F299" s="81"/>
      <c r="G299" s="95">
        <f>G300+G301</f>
        <v>0</v>
      </c>
      <c r="H299" s="95">
        <f>H300+H301</f>
        <v>0</v>
      </c>
      <c r="I299" s="95">
        <f>I300+I301</f>
        <v>0</v>
      </c>
    </row>
    <row r="300" spans="2:9" s="24" customFormat="1" ht="47.25" hidden="1">
      <c r="B300" s="121" t="s">
        <v>1516</v>
      </c>
      <c r="C300" s="70" t="s">
        <v>29</v>
      </c>
      <c r="D300" s="71" t="s">
        <v>31</v>
      </c>
      <c r="E300" s="106" t="s">
        <v>247</v>
      </c>
      <c r="F300" s="81">
        <v>800</v>
      </c>
      <c r="G300" s="35"/>
      <c r="H300" s="35"/>
      <c r="I300" s="35"/>
    </row>
    <row r="301" spans="2:9" s="24" customFormat="1" ht="47.25" hidden="1">
      <c r="B301" s="121" t="s">
        <v>1526</v>
      </c>
      <c r="C301" s="70" t="s">
        <v>29</v>
      </c>
      <c r="D301" s="71" t="s">
        <v>31</v>
      </c>
      <c r="E301" s="106" t="s">
        <v>248</v>
      </c>
      <c r="F301" s="81">
        <v>800</v>
      </c>
      <c r="G301" s="35"/>
      <c r="H301" s="35"/>
      <c r="I301" s="35"/>
    </row>
    <row r="302" spans="2:9" s="24" customFormat="1" ht="31.5">
      <c r="B302" s="121" t="s">
        <v>249</v>
      </c>
      <c r="C302" s="70" t="s">
        <v>29</v>
      </c>
      <c r="D302" s="71" t="s">
        <v>31</v>
      </c>
      <c r="E302" s="106" t="s">
        <v>250</v>
      </c>
      <c r="F302" s="81"/>
      <c r="G302" s="95">
        <f>G303</f>
        <v>2600</v>
      </c>
      <c r="H302" s="95">
        <f>H303</f>
        <v>2600</v>
      </c>
      <c r="I302" s="95">
        <f>I303</f>
        <v>2600</v>
      </c>
    </row>
    <row r="303" spans="2:9" s="24" customFormat="1" ht="31.5">
      <c r="B303" s="121" t="s">
        <v>1517</v>
      </c>
      <c r="C303" s="70" t="s">
        <v>29</v>
      </c>
      <c r="D303" s="71" t="s">
        <v>31</v>
      </c>
      <c r="E303" s="106" t="s">
        <v>251</v>
      </c>
      <c r="F303" s="81">
        <v>800</v>
      </c>
      <c r="G303" s="35">
        <v>2600</v>
      </c>
      <c r="H303" s="35">
        <v>2600</v>
      </c>
      <c r="I303" s="35">
        <v>2600</v>
      </c>
    </row>
    <row r="304" spans="2:9" s="24" customFormat="1" ht="31.5" hidden="1">
      <c r="B304" s="121" t="s">
        <v>252</v>
      </c>
      <c r="C304" s="70" t="s">
        <v>29</v>
      </c>
      <c r="D304" s="71" t="s">
        <v>31</v>
      </c>
      <c r="E304" s="106" t="s">
        <v>253</v>
      </c>
      <c r="F304" s="81"/>
      <c r="G304" s="95">
        <f>G305</f>
        <v>0</v>
      </c>
      <c r="H304" s="95">
        <f>H305</f>
        <v>0</v>
      </c>
      <c r="I304" s="95">
        <f>I305</f>
        <v>0</v>
      </c>
    </row>
    <row r="305" spans="2:9" s="24" customFormat="1" ht="33" customHeight="1" hidden="1">
      <c r="B305" s="121" t="s">
        <v>1049</v>
      </c>
      <c r="C305" s="70" t="s">
        <v>29</v>
      </c>
      <c r="D305" s="71" t="s">
        <v>31</v>
      </c>
      <c r="E305" s="106" t="s">
        <v>254</v>
      </c>
      <c r="F305" s="81">
        <v>800</v>
      </c>
      <c r="G305" s="95">
        <v>0</v>
      </c>
      <c r="H305" s="95">
        <v>0</v>
      </c>
      <c r="I305" s="95">
        <v>0</v>
      </c>
    </row>
    <row r="306" spans="2:9" s="24" customFormat="1" ht="31.5" hidden="1">
      <c r="B306" s="121" t="s">
        <v>255</v>
      </c>
      <c r="C306" s="70" t="s">
        <v>29</v>
      </c>
      <c r="D306" s="71" t="s">
        <v>31</v>
      </c>
      <c r="E306" s="106" t="s">
        <v>256</v>
      </c>
      <c r="F306" s="81"/>
      <c r="G306" s="95">
        <f>G307+G308</f>
        <v>0</v>
      </c>
      <c r="H306" s="95">
        <f>H307+H308</f>
        <v>0</v>
      </c>
      <c r="I306" s="95">
        <f>I307+I308</f>
        <v>0</v>
      </c>
    </row>
    <row r="307" spans="2:9" s="24" customFormat="1" ht="31.5" hidden="1">
      <c r="B307" s="121" t="s">
        <v>1518</v>
      </c>
      <c r="C307" s="70" t="s">
        <v>29</v>
      </c>
      <c r="D307" s="71" t="s">
        <v>31</v>
      </c>
      <c r="E307" s="106" t="s">
        <v>257</v>
      </c>
      <c r="F307" s="81">
        <v>800</v>
      </c>
      <c r="G307" s="35"/>
      <c r="H307" s="35"/>
      <c r="I307" s="35"/>
    </row>
    <row r="308" spans="2:9" s="24" customFormat="1" ht="47.25" hidden="1">
      <c r="B308" s="125" t="s">
        <v>1677</v>
      </c>
      <c r="C308" s="70" t="s">
        <v>29</v>
      </c>
      <c r="D308" s="71" t="s">
        <v>31</v>
      </c>
      <c r="E308" s="106" t="s">
        <v>1678</v>
      </c>
      <c r="F308" s="81">
        <v>800</v>
      </c>
      <c r="G308" s="35"/>
      <c r="H308" s="35"/>
      <c r="I308" s="35"/>
    </row>
    <row r="309" spans="2:9" s="24" customFormat="1" ht="31.5">
      <c r="B309" s="121" t="s">
        <v>1423</v>
      </c>
      <c r="C309" s="70" t="s">
        <v>29</v>
      </c>
      <c r="D309" s="71" t="s">
        <v>31</v>
      </c>
      <c r="E309" s="106" t="s">
        <v>258</v>
      </c>
      <c r="F309" s="81"/>
      <c r="G309" s="95">
        <f>G310+G315+G322+G325+G327+G329+G331+G313</f>
        <v>109441</v>
      </c>
      <c r="H309" s="95">
        <f>H310+H315+H322+H325+H327+H329+H331+H313</f>
        <v>109441</v>
      </c>
      <c r="I309" s="95">
        <f>I310+I315+I322+I325+I327+I329+I331+I313</f>
        <v>112190</v>
      </c>
    </row>
    <row r="310" spans="2:9" s="24" customFormat="1" ht="55.5" customHeight="1" hidden="1">
      <c r="B310" s="121" t="s">
        <v>259</v>
      </c>
      <c r="C310" s="70" t="s">
        <v>29</v>
      </c>
      <c r="D310" s="71" t="s">
        <v>31</v>
      </c>
      <c r="E310" s="106" t="s">
        <v>260</v>
      </c>
      <c r="F310" s="81"/>
      <c r="G310" s="95">
        <f>G311+G312</f>
        <v>0</v>
      </c>
      <c r="H310" s="95">
        <f>H311+H312</f>
        <v>0</v>
      </c>
      <c r="I310" s="95">
        <f>I311+I312</f>
        <v>0</v>
      </c>
    </row>
    <row r="311" spans="2:9" s="24" customFormat="1" ht="31.5" hidden="1">
      <c r="B311" s="121" t="s">
        <v>1527</v>
      </c>
      <c r="C311" s="70" t="s">
        <v>29</v>
      </c>
      <c r="D311" s="71" t="s">
        <v>31</v>
      </c>
      <c r="E311" s="106" t="s">
        <v>261</v>
      </c>
      <c r="F311" s="81">
        <v>800</v>
      </c>
      <c r="G311" s="95"/>
      <c r="H311" s="95"/>
      <c r="I311" s="95"/>
    </row>
    <row r="312" spans="2:9" s="24" customFormat="1" ht="47.25" hidden="1">
      <c r="B312" s="121" t="s">
        <v>1528</v>
      </c>
      <c r="C312" s="70" t="s">
        <v>29</v>
      </c>
      <c r="D312" s="71" t="s">
        <v>31</v>
      </c>
      <c r="E312" s="106" t="s">
        <v>262</v>
      </c>
      <c r="F312" s="81">
        <v>800</v>
      </c>
      <c r="G312" s="95"/>
      <c r="H312" s="95"/>
      <c r="I312" s="95"/>
    </row>
    <row r="313" spans="2:9" s="24" customFormat="1" ht="32.25" customHeight="1" hidden="1">
      <c r="B313" s="121" t="s">
        <v>1909</v>
      </c>
      <c r="C313" s="70" t="s">
        <v>29</v>
      </c>
      <c r="D313" s="71" t="s">
        <v>31</v>
      </c>
      <c r="E313" s="106" t="s">
        <v>260</v>
      </c>
      <c r="F313" s="81"/>
      <c r="G313" s="95">
        <f>G314</f>
        <v>0</v>
      </c>
      <c r="H313" s="95">
        <f>H314</f>
        <v>0</v>
      </c>
      <c r="I313" s="95">
        <f>I314</f>
        <v>0</v>
      </c>
    </row>
    <row r="314" spans="2:9" s="24" customFormat="1" ht="45" customHeight="1" hidden="1">
      <c r="B314" s="121" t="s">
        <v>1910</v>
      </c>
      <c r="C314" s="70" t="s">
        <v>29</v>
      </c>
      <c r="D314" s="71" t="s">
        <v>31</v>
      </c>
      <c r="E314" s="106" t="s">
        <v>261</v>
      </c>
      <c r="F314" s="81">
        <v>800</v>
      </c>
      <c r="G314" s="95"/>
      <c r="H314" s="95"/>
      <c r="I314" s="95"/>
    </row>
    <row r="315" spans="2:9" s="24" customFormat="1" ht="47.25" hidden="1">
      <c r="B315" s="121" t="s">
        <v>263</v>
      </c>
      <c r="C315" s="70" t="s">
        <v>29</v>
      </c>
      <c r="D315" s="71" t="s">
        <v>31</v>
      </c>
      <c r="E315" s="106" t="s">
        <v>264</v>
      </c>
      <c r="F315" s="81"/>
      <c r="G315" s="95">
        <f>G316+G317+G320+G321+G318+G319</f>
        <v>0</v>
      </c>
      <c r="H315" s="95">
        <f>H316+H317+H320+H321+H318+H319</f>
        <v>0</v>
      </c>
      <c r="I315" s="95">
        <f>I316+I317+I320+I321+I318+I319</f>
        <v>0</v>
      </c>
    </row>
    <row r="316" spans="2:9" s="24" customFormat="1" ht="47.25" hidden="1">
      <c r="B316" s="121" t="s">
        <v>1529</v>
      </c>
      <c r="C316" s="70" t="s">
        <v>29</v>
      </c>
      <c r="D316" s="71" t="s">
        <v>31</v>
      </c>
      <c r="E316" s="106" t="s">
        <v>265</v>
      </c>
      <c r="F316" s="81">
        <v>800</v>
      </c>
      <c r="G316" s="95"/>
      <c r="H316" s="95"/>
      <c r="I316" s="95"/>
    </row>
    <row r="317" spans="2:9" s="24" customFormat="1" ht="63" hidden="1">
      <c r="B317" s="121" t="s">
        <v>1530</v>
      </c>
      <c r="C317" s="70" t="s">
        <v>29</v>
      </c>
      <c r="D317" s="71" t="s">
        <v>31</v>
      </c>
      <c r="E317" s="106" t="s">
        <v>266</v>
      </c>
      <c r="F317" s="81">
        <v>800</v>
      </c>
      <c r="G317" s="205"/>
      <c r="H317" s="205"/>
      <c r="I317" s="205"/>
    </row>
    <row r="318" spans="2:9" s="24" customFormat="1" ht="47.25" hidden="1">
      <c r="B318" s="121" t="s">
        <v>1529</v>
      </c>
      <c r="C318" s="70" t="s">
        <v>29</v>
      </c>
      <c r="D318" s="71" t="s">
        <v>31</v>
      </c>
      <c r="E318" s="106" t="s">
        <v>265</v>
      </c>
      <c r="F318" s="81">
        <v>800</v>
      </c>
      <c r="G318" s="35"/>
      <c r="H318" s="35"/>
      <c r="I318" s="35"/>
    </row>
    <row r="319" spans="2:9" s="24" customFormat="1" ht="63" hidden="1">
      <c r="B319" s="121" t="s">
        <v>1727</v>
      </c>
      <c r="C319" s="70" t="s">
        <v>29</v>
      </c>
      <c r="D319" s="71" t="s">
        <v>31</v>
      </c>
      <c r="E319" s="106" t="s">
        <v>266</v>
      </c>
      <c r="F319" s="115">
        <v>800</v>
      </c>
      <c r="G319" s="35"/>
      <c r="H319" s="35"/>
      <c r="I319" s="35"/>
    </row>
    <row r="320" spans="2:9" s="24" customFormat="1" ht="63" hidden="1">
      <c r="B320" s="121" t="s">
        <v>1519</v>
      </c>
      <c r="C320" s="70" t="s">
        <v>29</v>
      </c>
      <c r="D320" s="71" t="s">
        <v>31</v>
      </c>
      <c r="E320" s="106" t="s">
        <v>267</v>
      </c>
      <c r="F320" s="81">
        <v>800</v>
      </c>
      <c r="G320" s="35"/>
      <c r="H320" s="35"/>
      <c r="I320" s="35"/>
    </row>
    <row r="321" spans="2:9" s="24" customFormat="1" ht="78.75" hidden="1">
      <c r="B321" s="121" t="s">
        <v>1531</v>
      </c>
      <c r="C321" s="70" t="s">
        <v>29</v>
      </c>
      <c r="D321" s="71" t="s">
        <v>31</v>
      </c>
      <c r="E321" s="106" t="s">
        <v>268</v>
      </c>
      <c r="F321" s="115">
        <v>800</v>
      </c>
      <c r="G321" s="35"/>
      <c r="H321" s="35"/>
      <c r="I321" s="35"/>
    </row>
    <row r="322" spans="2:9" s="24" customFormat="1" ht="15.75" hidden="1">
      <c r="B322" s="121" t="s">
        <v>269</v>
      </c>
      <c r="C322" s="70" t="s">
        <v>29</v>
      </c>
      <c r="D322" s="71" t="s">
        <v>31</v>
      </c>
      <c r="E322" s="106" t="s">
        <v>270</v>
      </c>
      <c r="F322" s="81"/>
      <c r="G322" s="95">
        <f>G323+G324</f>
        <v>0</v>
      </c>
      <c r="H322" s="95">
        <f>H323+H324</f>
        <v>0</v>
      </c>
      <c r="I322" s="95">
        <f>I323+I324</f>
        <v>0</v>
      </c>
    </row>
    <row r="323" spans="2:9" s="24" customFormat="1" ht="47.25" hidden="1">
      <c r="B323" s="121" t="s">
        <v>1602</v>
      </c>
      <c r="C323" s="70" t="s">
        <v>29</v>
      </c>
      <c r="D323" s="71" t="s">
        <v>31</v>
      </c>
      <c r="E323" s="118" t="s">
        <v>271</v>
      </c>
      <c r="F323" s="81">
        <v>800</v>
      </c>
      <c r="G323" s="35"/>
      <c r="H323" s="35"/>
      <c r="I323" s="35"/>
    </row>
    <row r="324" spans="2:9" s="24" customFormat="1" ht="63" hidden="1">
      <c r="B324" s="121" t="s">
        <v>1603</v>
      </c>
      <c r="C324" s="70" t="s">
        <v>29</v>
      </c>
      <c r="D324" s="71" t="s">
        <v>31</v>
      </c>
      <c r="E324" s="118" t="s">
        <v>272</v>
      </c>
      <c r="F324" s="81">
        <v>800</v>
      </c>
      <c r="G324" s="35"/>
      <c r="H324" s="35"/>
      <c r="I324" s="35"/>
    </row>
    <row r="325" spans="2:9" s="24" customFormat="1" ht="18.75" customHeight="1" hidden="1">
      <c r="B325" s="121" t="s">
        <v>273</v>
      </c>
      <c r="C325" s="70" t="s">
        <v>29</v>
      </c>
      <c r="D325" s="71" t="s">
        <v>31</v>
      </c>
      <c r="E325" s="118" t="s">
        <v>274</v>
      </c>
      <c r="F325" s="81"/>
      <c r="G325" s="95">
        <f>G326</f>
        <v>0</v>
      </c>
      <c r="H325" s="95">
        <f>H326</f>
        <v>0</v>
      </c>
      <c r="I325" s="95">
        <f>I326</f>
        <v>0</v>
      </c>
    </row>
    <row r="326" spans="2:9" s="24" customFormat="1" ht="31.5" hidden="1">
      <c r="B326" s="121" t="s">
        <v>1532</v>
      </c>
      <c r="C326" s="70" t="s">
        <v>29</v>
      </c>
      <c r="D326" s="71" t="s">
        <v>31</v>
      </c>
      <c r="E326" s="118" t="s">
        <v>275</v>
      </c>
      <c r="F326" s="81">
        <v>800</v>
      </c>
      <c r="G326" s="35"/>
      <c r="H326" s="35"/>
      <c r="I326" s="35"/>
    </row>
    <row r="327" spans="2:9" s="24" customFormat="1" ht="31.5">
      <c r="B327" s="121" t="s">
        <v>276</v>
      </c>
      <c r="C327" s="70" t="s">
        <v>29</v>
      </c>
      <c r="D327" s="71" t="s">
        <v>31</v>
      </c>
      <c r="E327" s="110" t="s">
        <v>277</v>
      </c>
      <c r="F327" s="81"/>
      <c r="G327" s="95">
        <f>G328</f>
        <v>18000</v>
      </c>
      <c r="H327" s="95">
        <f>H328</f>
        <v>18000</v>
      </c>
      <c r="I327" s="95">
        <f>I328</f>
        <v>18000</v>
      </c>
    </row>
    <row r="328" spans="2:9" s="24" customFormat="1" ht="47.25">
      <c r="B328" s="121" t="s">
        <v>1604</v>
      </c>
      <c r="C328" s="70" t="s">
        <v>29</v>
      </c>
      <c r="D328" s="71" t="s">
        <v>31</v>
      </c>
      <c r="E328" s="110" t="s">
        <v>278</v>
      </c>
      <c r="F328" s="81">
        <v>200</v>
      </c>
      <c r="G328" s="35">
        <v>18000</v>
      </c>
      <c r="H328" s="35">
        <v>18000</v>
      </c>
      <c r="I328" s="35">
        <v>18000</v>
      </c>
    </row>
    <row r="329" spans="2:9" ht="40.5" customHeight="1">
      <c r="B329" s="121" t="s">
        <v>162</v>
      </c>
      <c r="C329" s="70" t="s">
        <v>29</v>
      </c>
      <c r="D329" s="71" t="s">
        <v>31</v>
      </c>
      <c r="E329" s="110" t="s">
        <v>279</v>
      </c>
      <c r="F329" s="81"/>
      <c r="G329" s="95">
        <f>G330</f>
        <v>89476</v>
      </c>
      <c r="H329" s="95">
        <f>H330</f>
        <v>89476</v>
      </c>
      <c r="I329" s="95">
        <f>I330</f>
        <v>92225</v>
      </c>
    </row>
    <row r="330" spans="2:9" ht="47.25">
      <c r="B330" s="121" t="s">
        <v>456</v>
      </c>
      <c r="C330" s="70" t="s">
        <v>29</v>
      </c>
      <c r="D330" s="71" t="s">
        <v>31</v>
      </c>
      <c r="E330" s="110" t="s">
        <v>280</v>
      </c>
      <c r="F330" s="81">
        <v>600</v>
      </c>
      <c r="G330" s="35">
        <v>89476</v>
      </c>
      <c r="H330" s="35">
        <v>89476</v>
      </c>
      <c r="I330" s="35">
        <v>92225</v>
      </c>
    </row>
    <row r="331" spans="2:9" ht="35.25" customHeight="1">
      <c r="B331" s="121" t="s">
        <v>1424</v>
      </c>
      <c r="C331" s="70" t="s">
        <v>29</v>
      </c>
      <c r="D331" s="71" t="s">
        <v>31</v>
      </c>
      <c r="E331" s="110" t="s">
        <v>281</v>
      </c>
      <c r="F331" s="81"/>
      <c r="G331" s="95">
        <f>G332</f>
        <v>1965</v>
      </c>
      <c r="H331" s="95">
        <f>H332</f>
        <v>1965</v>
      </c>
      <c r="I331" s="95">
        <f>I332</f>
        <v>1965</v>
      </c>
    </row>
    <row r="332" spans="2:9" ht="51" customHeight="1">
      <c r="B332" s="121" t="s">
        <v>1509</v>
      </c>
      <c r="C332" s="70" t="s">
        <v>29</v>
      </c>
      <c r="D332" s="71" t="s">
        <v>31</v>
      </c>
      <c r="E332" s="110" t="s">
        <v>282</v>
      </c>
      <c r="F332" s="81">
        <v>300</v>
      </c>
      <c r="G332" s="35">
        <v>1965</v>
      </c>
      <c r="H332" s="35">
        <v>1965</v>
      </c>
      <c r="I332" s="35">
        <v>1965</v>
      </c>
    </row>
    <row r="333" spans="2:9" ht="15.75" hidden="1">
      <c r="B333" s="121" t="s">
        <v>283</v>
      </c>
      <c r="C333" s="70" t="s">
        <v>29</v>
      </c>
      <c r="D333" s="71" t="s">
        <v>31</v>
      </c>
      <c r="E333" s="110" t="s">
        <v>284</v>
      </c>
      <c r="F333" s="81"/>
      <c r="G333" s="95">
        <f>G334</f>
        <v>0</v>
      </c>
      <c r="H333" s="95">
        <f>H334</f>
        <v>0</v>
      </c>
      <c r="I333" s="95">
        <f>I334</f>
        <v>0</v>
      </c>
    </row>
    <row r="334" spans="2:9" ht="41.25" customHeight="1" hidden="1">
      <c r="B334" s="121" t="s">
        <v>285</v>
      </c>
      <c r="C334" s="70" t="s">
        <v>29</v>
      </c>
      <c r="D334" s="71" t="s">
        <v>31</v>
      </c>
      <c r="E334" s="110" t="s">
        <v>286</v>
      </c>
      <c r="F334" s="81"/>
      <c r="G334" s="95">
        <f>G335+G338+G336+G337</f>
        <v>0</v>
      </c>
      <c r="H334" s="95">
        <f>H335+H338+H336+H337</f>
        <v>0</v>
      </c>
      <c r="I334" s="95">
        <f>I335+I338+I336+I337</f>
        <v>0</v>
      </c>
    </row>
    <row r="335" spans="2:9" ht="47.25" hidden="1">
      <c r="B335" s="121" t="s">
        <v>1533</v>
      </c>
      <c r="C335" s="70" t="s">
        <v>29</v>
      </c>
      <c r="D335" s="71" t="s">
        <v>31</v>
      </c>
      <c r="E335" s="110" t="s">
        <v>287</v>
      </c>
      <c r="F335" s="81">
        <v>800</v>
      </c>
      <c r="G335" s="95"/>
      <c r="H335" s="95"/>
      <c r="I335" s="95"/>
    </row>
    <row r="336" spans="2:9" ht="47.25" hidden="1">
      <c r="B336" s="121" t="s">
        <v>1728</v>
      </c>
      <c r="C336" s="70" t="s">
        <v>29</v>
      </c>
      <c r="D336" s="71" t="s">
        <v>31</v>
      </c>
      <c r="E336" s="110" t="s">
        <v>1729</v>
      </c>
      <c r="F336" s="81">
        <v>800</v>
      </c>
      <c r="G336" s="35"/>
      <c r="H336" s="35"/>
      <c r="I336" s="35"/>
    </row>
    <row r="337" spans="2:9" ht="47.25" hidden="1">
      <c r="B337" s="125" t="s">
        <v>1751</v>
      </c>
      <c r="C337" s="70" t="s">
        <v>29</v>
      </c>
      <c r="D337" s="71" t="s">
        <v>31</v>
      </c>
      <c r="E337" s="110" t="s">
        <v>1750</v>
      </c>
      <c r="F337" s="81">
        <v>800</v>
      </c>
      <c r="G337" s="35"/>
      <c r="H337" s="35"/>
      <c r="I337" s="35"/>
    </row>
    <row r="338" spans="2:9" ht="65.25" customHeight="1" hidden="1">
      <c r="B338" s="121" t="s">
        <v>1508</v>
      </c>
      <c r="C338" s="70" t="s">
        <v>29</v>
      </c>
      <c r="D338" s="71" t="s">
        <v>31</v>
      </c>
      <c r="E338" s="110" t="s">
        <v>288</v>
      </c>
      <c r="F338" s="81">
        <v>800</v>
      </c>
      <c r="G338" s="35"/>
      <c r="H338" s="35"/>
      <c r="I338" s="35"/>
    </row>
    <row r="339" spans="2:9" ht="15.75" hidden="1">
      <c r="B339" s="121" t="s">
        <v>289</v>
      </c>
      <c r="C339" s="70" t="s">
        <v>29</v>
      </c>
      <c r="D339" s="71" t="s">
        <v>31</v>
      </c>
      <c r="E339" s="106" t="s">
        <v>290</v>
      </c>
      <c r="F339" s="81"/>
      <c r="G339" s="95">
        <f>G340+G344+G348+G355+G358</f>
        <v>0</v>
      </c>
      <c r="H339" s="95">
        <f>H340+H344+H348+H355+H358</f>
        <v>0</v>
      </c>
      <c r="I339" s="95">
        <f>I340+I344+I348+I355+I358</f>
        <v>0</v>
      </c>
    </row>
    <row r="340" spans="2:9" ht="15.75" hidden="1">
      <c r="B340" s="121" t="s">
        <v>291</v>
      </c>
      <c r="C340" s="70" t="s">
        <v>29</v>
      </c>
      <c r="D340" s="71" t="s">
        <v>31</v>
      </c>
      <c r="E340" s="106" t="s">
        <v>292</v>
      </c>
      <c r="F340" s="81"/>
      <c r="G340" s="95">
        <f>G341+G343+G342</f>
        <v>0</v>
      </c>
      <c r="H340" s="95">
        <f>H341+H343+H342</f>
        <v>0</v>
      </c>
      <c r="I340" s="95">
        <f>I341+I343+I342</f>
        <v>0</v>
      </c>
    </row>
    <row r="341" spans="2:9" ht="15.75" hidden="1">
      <c r="B341" s="121" t="s">
        <v>1534</v>
      </c>
      <c r="C341" s="70" t="s">
        <v>29</v>
      </c>
      <c r="D341" s="71" t="s">
        <v>31</v>
      </c>
      <c r="E341" s="106" t="s">
        <v>293</v>
      </c>
      <c r="F341" s="81">
        <v>800</v>
      </c>
      <c r="G341" s="95"/>
      <c r="H341" s="95"/>
      <c r="I341" s="95"/>
    </row>
    <row r="342" spans="2:9" ht="15.75" hidden="1">
      <c r="B342" s="121" t="s">
        <v>1730</v>
      </c>
      <c r="C342" s="70" t="s">
        <v>29</v>
      </c>
      <c r="D342" s="71" t="s">
        <v>31</v>
      </c>
      <c r="E342" s="106" t="s">
        <v>293</v>
      </c>
      <c r="F342" s="81">
        <v>800</v>
      </c>
      <c r="G342" s="35"/>
      <c r="H342" s="35"/>
      <c r="I342" s="35"/>
    </row>
    <row r="343" spans="2:9" ht="35.25" customHeight="1" hidden="1">
      <c r="B343" s="121" t="s">
        <v>1507</v>
      </c>
      <c r="C343" s="70" t="s">
        <v>29</v>
      </c>
      <c r="D343" s="71" t="s">
        <v>31</v>
      </c>
      <c r="E343" s="106" t="s">
        <v>294</v>
      </c>
      <c r="F343" s="81">
        <v>800</v>
      </c>
      <c r="G343" s="35"/>
      <c r="H343" s="35"/>
      <c r="I343" s="35"/>
    </row>
    <row r="344" spans="2:9" ht="31.5" hidden="1">
      <c r="B344" s="121" t="s">
        <v>295</v>
      </c>
      <c r="C344" s="70" t="s">
        <v>29</v>
      </c>
      <c r="D344" s="71" t="s">
        <v>31</v>
      </c>
      <c r="E344" s="106" t="s">
        <v>296</v>
      </c>
      <c r="F344" s="81"/>
      <c r="G344" s="95">
        <f>G345+G347+G346</f>
        <v>0</v>
      </c>
      <c r="H344" s="95">
        <f>H345+H347+H346</f>
        <v>0</v>
      </c>
      <c r="I344" s="95">
        <f>I345+I347+I346</f>
        <v>0</v>
      </c>
    </row>
    <row r="345" spans="2:9" ht="15.75" hidden="1">
      <c r="B345" s="121" t="s">
        <v>1535</v>
      </c>
      <c r="C345" s="70" t="s">
        <v>29</v>
      </c>
      <c r="D345" s="71" t="s">
        <v>31</v>
      </c>
      <c r="E345" s="106" t="s">
        <v>297</v>
      </c>
      <c r="F345" s="81">
        <v>800</v>
      </c>
      <c r="G345" s="95"/>
      <c r="H345" s="95"/>
      <c r="I345" s="95"/>
    </row>
    <row r="346" spans="2:9" ht="15.75" hidden="1">
      <c r="B346" s="121" t="s">
        <v>1535</v>
      </c>
      <c r="C346" s="70" t="s">
        <v>29</v>
      </c>
      <c r="D346" s="71" t="s">
        <v>31</v>
      </c>
      <c r="E346" s="106" t="s">
        <v>297</v>
      </c>
      <c r="F346" s="81">
        <v>800</v>
      </c>
      <c r="G346" s="35"/>
      <c r="H346" s="35"/>
      <c r="I346" s="35"/>
    </row>
    <row r="347" spans="2:9" ht="38.25" customHeight="1" hidden="1">
      <c r="B347" s="121" t="s">
        <v>1506</v>
      </c>
      <c r="C347" s="70" t="s">
        <v>29</v>
      </c>
      <c r="D347" s="71" t="s">
        <v>31</v>
      </c>
      <c r="E347" s="106" t="s">
        <v>298</v>
      </c>
      <c r="F347" s="81">
        <v>800</v>
      </c>
      <c r="G347" s="35"/>
      <c r="H347" s="35"/>
      <c r="I347" s="35"/>
    </row>
    <row r="348" spans="2:9" ht="31.5" hidden="1">
      <c r="B348" s="121" t="s">
        <v>299</v>
      </c>
      <c r="C348" s="70" t="s">
        <v>29</v>
      </c>
      <c r="D348" s="71" t="s">
        <v>31</v>
      </c>
      <c r="E348" s="106" t="s">
        <v>300</v>
      </c>
      <c r="F348" s="81"/>
      <c r="G348" s="95">
        <f>G349+G350+G353+G354+G351+G352</f>
        <v>0</v>
      </c>
      <c r="H348" s="95">
        <f>H349+H350+H353+H354+H351+H352</f>
        <v>0</v>
      </c>
      <c r="I348" s="95">
        <f>I349+I350+I353+I354+I351+I352</f>
        <v>0</v>
      </c>
    </row>
    <row r="349" spans="2:9" ht="90" customHeight="1" hidden="1">
      <c r="B349" s="121" t="s">
        <v>301</v>
      </c>
      <c r="C349" s="70" t="s">
        <v>29</v>
      </c>
      <c r="D349" s="71" t="s">
        <v>31</v>
      </c>
      <c r="E349" s="106" t="s">
        <v>302</v>
      </c>
      <c r="F349" s="81">
        <v>500</v>
      </c>
      <c r="G349" s="95"/>
      <c r="H349" s="95"/>
      <c r="I349" s="95"/>
    </row>
    <row r="350" spans="2:9" ht="47.25" hidden="1">
      <c r="B350" s="121" t="s">
        <v>1536</v>
      </c>
      <c r="C350" s="70" t="s">
        <v>29</v>
      </c>
      <c r="D350" s="71" t="s">
        <v>31</v>
      </c>
      <c r="E350" s="106" t="s">
        <v>302</v>
      </c>
      <c r="F350" s="81">
        <v>800</v>
      </c>
      <c r="G350" s="95"/>
      <c r="H350" s="95"/>
      <c r="I350" s="95"/>
    </row>
    <row r="351" spans="2:9" ht="47.25" hidden="1">
      <c r="B351" s="121" t="s">
        <v>1731</v>
      </c>
      <c r="C351" s="70" t="s">
        <v>29</v>
      </c>
      <c r="D351" s="71" t="s">
        <v>31</v>
      </c>
      <c r="E351" s="106" t="s">
        <v>302</v>
      </c>
      <c r="F351" s="81">
        <v>500</v>
      </c>
      <c r="G351" s="35"/>
      <c r="H351" s="35"/>
      <c r="I351" s="35"/>
    </row>
    <row r="352" spans="2:9" ht="47.25" hidden="1">
      <c r="B352" s="121" t="s">
        <v>1536</v>
      </c>
      <c r="C352" s="70" t="s">
        <v>29</v>
      </c>
      <c r="D352" s="71" t="s">
        <v>31</v>
      </c>
      <c r="E352" s="106" t="s">
        <v>302</v>
      </c>
      <c r="F352" s="81">
        <v>800</v>
      </c>
      <c r="G352" s="35"/>
      <c r="H352" s="35"/>
      <c r="I352" s="35"/>
    </row>
    <row r="353" spans="2:9" ht="63" hidden="1">
      <c r="B353" s="121" t="s">
        <v>1505</v>
      </c>
      <c r="C353" s="70" t="s">
        <v>29</v>
      </c>
      <c r="D353" s="71" t="s">
        <v>31</v>
      </c>
      <c r="E353" s="106" t="s">
        <v>303</v>
      </c>
      <c r="F353" s="81">
        <v>500</v>
      </c>
      <c r="G353" s="35"/>
      <c r="H353" s="35"/>
      <c r="I353" s="35"/>
    </row>
    <row r="354" spans="2:9" ht="63" hidden="1">
      <c r="B354" s="121" t="s">
        <v>1504</v>
      </c>
      <c r="C354" s="70" t="s">
        <v>29</v>
      </c>
      <c r="D354" s="71" t="s">
        <v>31</v>
      </c>
      <c r="E354" s="106" t="s">
        <v>303</v>
      </c>
      <c r="F354" s="81">
        <v>800</v>
      </c>
      <c r="G354" s="35"/>
      <c r="H354" s="35"/>
      <c r="I354" s="35"/>
    </row>
    <row r="355" spans="2:9" ht="108.75" customHeight="1" hidden="1">
      <c r="B355" s="121" t="s">
        <v>304</v>
      </c>
      <c r="C355" s="70" t="s">
        <v>29</v>
      </c>
      <c r="D355" s="71" t="s">
        <v>31</v>
      </c>
      <c r="E355" s="106" t="s">
        <v>305</v>
      </c>
      <c r="F355" s="81"/>
      <c r="G355" s="95">
        <f>G356+G357</f>
        <v>0</v>
      </c>
      <c r="H355" s="95">
        <f>H356+H357</f>
        <v>0</v>
      </c>
      <c r="I355" s="95">
        <f>I356+I357</f>
        <v>0</v>
      </c>
    </row>
    <row r="356" spans="2:9" ht="63" hidden="1">
      <c r="B356" s="121" t="s">
        <v>1537</v>
      </c>
      <c r="C356" s="70" t="s">
        <v>29</v>
      </c>
      <c r="D356" s="71" t="s">
        <v>31</v>
      </c>
      <c r="E356" s="106" t="s">
        <v>306</v>
      </c>
      <c r="F356" s="81">
        <v>800</v>
      </c>
      <c r="G356" s="95"/>
      <c r="H356" s="95"/>
      <c r="I356" s="95"/>
    </row>
    <row r="357" spans="2:9" ht="86.25" customHeight="1" hidden="1">
      <c r="B357" s="121" t="s">
        <v>1538</v>
      </c>
      <c r="C357" s="70" t="s">
        <v>29</v>
      </c>
      <c r="D357" s="71" t="s">
        <v>31</v>
      </c>
      <c r="E357" s="106" t="s">
        <v>307</v>
      </c>
      <c r="F357" s="81">
        <v>800</v>
      </c>
      <c r="G357" s="95">
        <v>0</v>
      </c>
      <c r="H357" s="95">
        <v>0</v>
      </c>
      <c r="I357" s="95">
        <v>0</v>
      </c>
    </row>
    <row r="358" spans="2:9" ht="20.25" customHeight="1" hidden="1">
      <c r="B358" s="121" t="s">
        <v>308</v>
      </c>
      <c r="C358" s="70" t="s">
        <v>29</v>
      </c>
      <c r="D358" s="71" t="s">
        <v>31</v>
      </c>
      <c r="E358" s="106" t="s">
        <v>309</v>
      </c>
      <c r="F358" s="81"/>
      <c r="G358" s="95">
        <f>G359+G361+G360</f>
        <v>0</v>
      </c>
      <c r="H358" s="95">
        <f>H359+H361+H360</f>
        <v>0</v>
      </c>
      <c r="I358" s="95">
        <f>I359+I361+I360</f>
        <v>0</v>
      </c>
    </row>
    <row r="359" spans="2:9" ht="31.5" hidden="1">
      <c r="B359" s="121" t="s">
        <v>1539</v>
      </c>
      <c r="C359" s="70" t="s">
        <v>29</v>
      </c>
      <c r="D359" s="71" t="s">
        <v>31</v>
      </c>
      <c r="E359" s="106" t="s">
        <v>310</v>
      </c>
      <c r="F359" s="81">
        <v>800</v>
      </c>
      <c r="G359" s="95"/>
      <c r="H359" s="95"/>
      <c r="I359" s="95"/>
    </row>
    <row r="360" spans="2:9" ht="43.5" customHeight="1" hidden="1">
      <c r="B360" s="121" t="s">
        <v>1539</v>
      </c>
      <c r="C360" s="70" t="s">
        <v>29</v>
      </c>
      <c r="D360" s="71" t="s">
        <v>31</v>
      </c>
      <c r="E360" s="106" t="s">
        <v>310</v>
      </c>
      <c r="F360" s="81">
        <v>800</v>
      </c>
      <c r="G360" s="35"/>
      <c r="H360" s="35"/>
      <c r="I360" s="35"/>
    </row>
    <row r="361" spans="2:9" ht="47.25" hidden="1">
      <c r="B361" s="121" t="s">
        <v>1503</v>
      </c>
      <c r="C361" s="70" t="s">
        <v>29</v>
      </c>
      <c r="D361" s="71" t="s">
        <v>31</v>
      </c>
      <c r="E361" s="106" t="s">
        <v>311</v>
      </c>
      <c r="F361" s="81">
        <v>800</v>
      </c>
      <c r="G361" s="35"/>
      <c r="H361" s="35"/>
      <c r="I361" s="35"/>
    </row>
    <row r="362" spans="2:9" ht="31.5">
      <c r="B362" s="121" t="s">
        <v>312</v>
      </c>
      <c r="C362" s="70" t="s">
        <v>29</v>
      </c>
      <c r="D362" s="71" t="s">
        <v>31</v>
      </c>
      <c r="E362" s="110" t="s">
        <v>313</v>
      </c>
      <c r="F362" s="81"/>
      <c r="G362" s="95">
        <f>G363+G365+G367</f>
        <v>26815</v>
      </c>
      <c r="H362" s="95">
        <f>H363+H365+H367</f>
        <v>35662</v>
      </c>
      <c r="I362" s="95">
        <f>I363+I365+I367</f>
        <v>36203</v>
      </c>
    </row>
    <row r="363" spans="2:9" ht="31.5">
      <c r="B363" s="121" t="s">
        <v>314</v>
      </c>
      <c r="C363" s="70" t="s">
        <v>29</v>
      </c>
      <c r="D363" s="71" t="s">
        <v>31</v>
      </c>
      <c r="E363" s="110" t="s">
        <v>315</v>
      </c>
      <c r="F363" s="81"/>
      <c r="G363" s="95">
        <f>G364</f>
        <v>1800</v>
      </c>
      <c r="H363" s="95">
        <f>H364</f>
        <v>1800</v>
      </c>
      <c r="I363" s="95">
        <f>I364</f>
        <v>1800</v>
      </c>
    </row>
    <row r="364" spans="2:9" ht="47.25">
      <c r="B364" s="121" t="s">
        <v>1605</v>
      </c>
      <c r="C364" s="70" t="s">
        <v>29</v>
      </c>
      <c r="D364" s="71" t="s">
        <v>31</v>
      </c>
      <c r="E364" s="110" t="s">
        <v>316</v>
      </c>
      <c r="F364" s="81">
        <v>200</v>
      </c>
      <c r="G364" s="35">
        <v>1800</v>
      </c>
      <c r="H364" s="35">
        <v>1800</v>
      </c>
      <c r="I364" s="35">
        <v>1800</v>
      </c>
    </row>
    <row r="365" spans="2:9" ht="31.5">
      <c r="B365" s="121" t="s">
        <v>1606</v>
      </c>
      <c r="C365" s="70" t="s">
        <v>29</v>
      </c>
      <c r="D365" s="71" t="s">
        <v>31</v>
      </c>
      <c r="E365" s="110" t="s">
        <v>317</v>
      </c>
      <c r="F365" s="81"/>
      <c r="G365" s="95">
        <f>G366</f>
        <v>17487</v>
      </c>
      <c r="H365" s="95">
        <f>H366</f>
        <v>26334</v>
      </c>
      <c r="I365" s="95">
        <f>I366</f>
        <v>26875</v>
      </c>
    </row>
    <row r="366" spans="2:9" ht="47.25">
      <c r="B366" s="121" t="s">
        <v>456</v>
      </c>
      <c r="C366" s="70" t="s">
        <v>29</v>
      </c>
      <c r="D366" s="71" t="s">
        <v>31</v>
      </c>
      <c r="E366" s="110" t="s">
        <v>318</v>
      </c>
      <c r="F366" s="81">
        <v>600</v>
      </c>
      <c r="G366" s="35">
        <f>26334-8847</f>
        <v>17487</v>
      </c>
      <c r="H366" s="35">
        <v>26334</v>
      </c>
      <c r="I366" s="35">
        <v>26875</v>
      </c>
    </row>
    <row r="367" spans="2:9" ht="31.5">
      <c r="B367" s="121" t="s">
        <v>319</v>
      </c>
      <c r="C367" s="70" t="s">
        <v>29</v>
      </c>
      <c r="D367" s="71" t="s">
        <v>31</v>
      </c>
      <c r="E367" s="110" t="s">
        <v>320</v>
      </c>
      <c r="F367" s="81"/>
      <c r="G367" s="95">
        <f>G368+G370</f>
        <v>7528</v>
      </c>
      <c r="H367" s="95">
        <f>H368+H370</f>
        <v>7528</v>
      </c>
      <c r="I367" s="95">
        <f>I368+I370</f>
        <v>7528</v>
      </c>
    </row>
    <row r="368" spans="2:9" ht="31.5">
      <c r="B368" s="121" t="s">
        <v>1607</v>
      </c>
      <c r="C368" s="70" t="s">
        <v>29</v>
      </c>
      <c r="D368" s="71" t="s">
        <v>31</v>
      </c>
      <c r="E368" s="106" t="s">
        <v>1616</v>
      </c>
      <c r="F368" s="81">
        <v>200</v>
      </c>
      <c r="G368" s="35">
        <v>4220</v>
      </c>
      <c r="H368" s="35">
        <v>4220</v>
      </c>
      <c r="I368" s="35">
        <v>4220</v>
      </c>
    </row>
    <row r="369" spans="2:9" ht="31.5" hidden="1">
      <c r="B369" s="121" t="s">
        <v>1540</v>
      </c>
      <c r="C369" s="70" t="s">
        <v>29</v>
      </c>
      <c r="D369" s="71" t="s">
        <v>31</v>
      </c>
      <c r="E369" s="106" t="s">
        <v>1616</v>
      </c>
      <c r="F369" s="81">
        <v>800</v>
      </c>
      <c r="G369" s="95"/>
      <c r="H369" s="95"/>
      <c r="I369" s="95"/>
    </row>
    <row r="370" spans="2:9" ht="31.5">
      <c r="B370" s="121" t="s">
        <v>1540</v>
      </c>
      <c r="C370" s="70" t="s">
        <v>29</v>
      </c>
      <c r="D370" s="71" t="s">
        <v>31</v>
      </c>
      <c r="E370" s="106" t="s">
        <v>1616</v>
      </c>
      <c r="F370" s="81">
        <v>800</v>
      </c>
      <c r="G370" s="35">
        <v>3308</v>
      </c>
      <c r="H370" s="35">
        <v>3308</v>
      </c>
      <c r="I370" s="35">
        <v>3308</v>
      </c>
    </row>
    <row r="371" spans="2:9" ht="19.5" customHeight="1">
      <c r="B371" s="121" t="s">
        <v>321</v>
      </c>
      <c r="C371" s="70" t="s">
        <v>29</v>
      </c>
      <c r="D371" s="71" t="s">
        <v>31</v>
      </c>
      <c r="E371" s="106" t="s">
        <v>322</v>
      </c>
      <c r="F371" s="81"/>
      <c r="G371" s="95">
        <f>G376+G372</f>
        <v>53727</v>
      </c>
      <c r="H371" s="95">
        <f>H376+H372</f>
        <v>53727</v>
      </c>
      <c r="I371" s="95">
        <f>I376+I372</f>
        <v>55309</v>
      </c>
    </row>
    <row r="372" spans="2:9" ht="34.5" customHeight="1">
      <c r="B372" s="161" t="s">
        <v>157</v>
      </c>
      <c r="C372" s="70" t="s">
        <v>29</v>
      </c>
      <c r="D372" s="71" t="s">
        <v>31</v>
      </c>
      <c r="E372" s="106" t="s">
        <v>1254</v>
      </c>
      <c r="F372" s="81"/>
      <c r="G372" s="95">
        <f>G373+G374+G375</f>
        <v>53727</v>
      </c>
      <c r="H372" s="95">
        <f>H373+H374+H375</f>
        <v>53727</v>
      </c>
      <c r="I372" s="95">
        <f>I373+I374+I375</f>
        <v>55309</v>
      </c>
    </row>
    <row r="373" spans="2:9" ht="78.75">
      <c r="B373" s="161" t="s">
        <v>158</v>
      </c>
      <c r="C373" s="70" t="s">
        <v>29</v>
      </c>
      <c r="D373" s="71" t="s">
        <v>31</v>
      </c>
      <c r="E373" s="106" t="s">
        <v>1255</v>
      </c>
      <c r="F373" s="81">
        <v>100</v>
      </c>
      <c r="G373" s="35">
        <v>51547</v>
      </c>
      <c r="H373" s="35">
        <v>51547</v>
      </c>
      <c r="I373" s="35">
        <v>53129</v>
      </c>
    </row>
    <row r="374" spans="2:9" ht="47.25">
      <c r="B374" s="161" t="s">
        <v>1207</v>
      </c>
      <c r="C374" s="70" t="s">
        <v>29</v>
      </c>
      <c r="D374" s="71" t="s">
        <v>31</v>
      </c>
      <c r="E374" s="106" t="s">
        <v>1255</v>
      </c>
      <c r="F374" s="81">
        <v>200</v>
      </c>
      <c r="G374" s="35">
        <v>2168</v>
      </c>
      <c r="H374" s="35">
        <v>2168</v>
      </c>
      <c r="I374" s="35">
        <v>2168</v>
      </c>
    </row>
    <row r="375" spans="2:9" ht="31.5">
      <c r="B375" s="161" t="s">
        <v>159</v>
      </c>
      <c r="C375" s="70" t="s">
        <v>29</v>
      </c>
      <c r="D375" s="71" t="s">
        <v>31</v>
      </c>
      <c r="E375" s="106" t="s">
        <v>1255</v>
      </c>
      <c r="F375" s="81">
        <v>800</v>
      </c>
      <c r="G375" s="35">
        <v>12</v>
      </c>
      <c r="H375" s="35">
        <v>12</v>
      </c>
      <c r="I375" s="35">
        <v>12</v>
      </c>
    </row>
    <row r="376" spans="2:9" ht="31.5" hidden="1">
      <c r="B376" s="121" t="s">
        <v>323</v>
      </c>
      <c r="C376" s="70" t="s">
        <v>29</v>
      </c>
      <c r="D376" s="71" t="s">
        <v>31</v>
      </c>
      <c r="E376" s="110" t="s">
        <v>324</v>
      </c>
      <c r="F376" s="81"/>
      <c r="G376" s="95">
        <f>G377</f>
        <v>0</v>
      </c>
      <c r="H376" s="95">
        <f>H377</f>
        <v>0</v>
      </c>
      <c r="I376" s="95">
        <f>I377</f>
        <v>0</v>
      </c>
    </row>
    <row r="377" spans="2:9" ht="39" customHeight="1" hidden="1">
      <c r="B377" s="121" t="s">
        <v>1400</v>
      </c>
      <c r="C377" s="70" t="s">
        <v>29</v>
      </c>
      <c r="D377" s="71" t="s">
        <v>31</v>
      </c>
      <c r="E377" s="110" t="s">
        <v>325</v>
      </c>
      <c r="F377" s="81">
        <v>500</v>
      </c>
      <c r="G377" s="35"/>
      <c r="H377" s="35"/>
      <c r="I377" s="35"/>
    </row>
    <row r="378" spans="2:9" ht="19.5" customHeight="1">
      <c r="B378" s="121" t="s">
        <v>326</v>
      </c>
      <c r="C378" s="70" t="s">
        <v>29</v>
      </c>
      <c r="D378" s="71" t="s">
        <v>31</v>
      </c>
      <c r="E378" s="110" t="s">
        <v>327</v>
      </c>
      <c r="F378" s="81"/>
      <c r="G378" s="95">
        <f aca="true" t="shared" si="18" ref="G378:I379">G379</f>
        <v>200</v>
      </c>
      <c r="H378" s="95">
        <f t="shared" si="18"/>
        <v>200</v>
      </c>
      <c r="I378" s="95">
        <f t="shared" si="18"/>
        <v>200</v>
      </c>
    </row>
    <row r="379" spans="2:9" ht="47.25">
      <c r="B379" s="121" t="s">
        <v>328</v>
      </c>
      <c r="C379" s="70" t="s">
        <v>29</v>
      </c>
      <c r="D379" s="71" t="s">
        <v>31</v>
      </c>
      <c r="E379" s="110" t="s">
        <v>329</v>
      </c>
      <c r="F379" s="81"/>
      <c r="G379" s="95">
        <f t="shared" si="18"/>
        <v>200</v>
      </c>
      <c r="H379" s="95">
        <f t="shared" si="18"/>
        <v>200</v>
      </c>
      <c r="I379" s="95">
        <f t="shared" si="18"/>
        <v>200</v>
      </c>
    </row>
    <row r="380" spans="2:9" ht="15.75">
      <c r="B380" s="121" t="s">
        <v>1049</v>
      </c>
      <c r="C380" s="70" t="s">
        <v>29</v>
      </c>
      <c r="D380" s="71" t="s">
        <v>31</v>
      </c>
      <c r="E380" s="106" t="s">
        <v>1613</v>
      </c>
      <c r="F380" s="81">
        <v>800</v>
      </c>
      <c r="G380" s="35">
        <v>200</v>
      </c>
      <c r="H380" s="35">
        <v>200</v>
      </c>
      <c r="I380" s="35">
        <v>200</v>
      </c>
    </row>
    <row r="381" spans="2:9" ht="31.5">
      <c r="B381" s="121" t="s">
        <v>330</v>
      </c>
      <c r="C381" s="70" t="s">
        <v>29</v>
      </c>
      <c r="D381" s="71" t="s">
        <v>31</v>
      </c>
      <c r="E381" s="106" t="s">
        <v>331</v>
      </c>
      <c r="F381" s="81"/>
      <c r="G381" s="95">
        <f>G382+G387+G389</f>
        <v>40006</v>
      </c>
      <c r="H381" s="95">
        <f>H382+H387+H389</f>
        <v>40006</v>
      </c>
      <c r="I381" s="95">
        <f>I382+I387+I389</f>
        <v>40006</v>
      </c>
    </row>
    <row r="382" spans="2:9" ht="47.25">
      <c r="B382" s="121" t="s">
        <v>332</v>
      </c>
      <c r="C382" s="70" t="s">
        <v>29</v>
      </c>
      <c r="D382" s="71" t="s">
        <v>31</v>
      </c>
      <c r="E382" s="106" t="s">
        <v>333</v>
      </c>
      <c r="F382" s="81"/>
      <c r="G382" s="95">
        <f>G383+G385+G386+G384</f>
        <v>40006</v>
      </c>
      <c r="H382" s="95">
        <f>H383+H385+H386+H384</f>
        <v>40006</v>
      </c>
      <c r="I382" s="95">
        <f>I383+I385+I386+I384</f>
        <v>40006</v>
      </c>
    </row>
    <row r="383" spans="2:9" ht="47.25" hidden="1">
      <c r="B383" s="121" t="s">
        <v>1541</v>
      </c>
      <c r="C383" s="70" t="s">
        <v>29</v>
      </c>
      <c r="D383" s="71" t="s">
        <v>31</v>
      </c>
      <c r="E383" s="106" t="s">
        <v>334</v>
      </c>
      <c r="F383" s="81">
        <v>800</v>
      </c>
      <c r="G383" s="95"/>
      <c r="H383" s="95"/>
      <c r="I383" s="95"/>
    </row>
    <row r="384" spans="2:9" ht="49.5" customHeight="1" hidden="1">
      <c r="B384" s="121" t="s">
        <v>1849</v>
      </c>
      <c r="C384" s="70" t="s">
        <v>29</v>
      </c>
      <c r="D384" s="71" t="s">
        <v>31</v>
      </c>
      <c r="E384" s="106" t="s">
        <v>334</v>
      </c>
      <c r="F384" s="81">
        <v>800</v>
      </c>
      <c r="G384" s="35"/>
      <c r="H384" s="35"/>
      <c r="I384" s="35"/>
    </row>
    <row r="385" spans="2:9" ht="78.75">
      <c r="B385" s="121" t="s">
        <v>1623</v>
      </c>
      <c r="C385" s="70" t="s">
        <v>29</v>
      </c>
      <c r="D385" s="71" t="s">
        <v>31</v>
      </c>
      <c r="E385" s="106" t="s">
        <v>335</v>
      </c>
      <c r="F385" s="81">
        <v>200</v>
      </c>
      <c r="G385" s="35">
        <v>34450</v>
      </c>
      <c r="H385" s="35">
        <v>34450</v>
      </c>
      <c r="I385" s="35">
        <v>34450</v>
      </c>
    </row>
    <row r="386" spans="2:9" ht="63">
      <c r="B386" s="121" t="s">
        <v>1622</v>
      </c>
      <c r="C386" s="70" t="s">
        <v>29</v>
      </c>
      <c r="D386" s="71" t="s">
        <v>31</v>
      </c>
      <c r="E386" s="106" t="s">
        <v>335</v>
      </c>
      <c r="F386" s="81">
        <v>800</v>
      </c>
      <c r="G386" s="35">
        <v>5556</v>
      </c>
      <c r="H386" s="35">
        <v>5556</v>
      </c>
      <c r="I386" s="35">
        <v>5556</v>
      </c>
    </row>
    <row r="387" spans="2:9" ht="31.5" hidden="1">
      <c r="B387" s="121" t="s">
        <v>336</v>
      </c>
      <c r="C387" s="70" t="s">
        <v>29</v>
      </c>
      <c r="D387" s="71" t="s">
        <v>31</v>
      </c>
      <c r="E387" s="106" t="s">
        <v>337</v>
      </c>
      <c r="F387" s="81"/>
      <c r="G387" s="95">
        <f>G388</f>
        <v>0</v>
      </c>
      <c r="H387" s="95">
        <f>H388</f>
        <v>0</v>
      </c>
      <c r="I387" s="95">
        <f>I388</f>
        <v>0</v>
      </c>
    </row>
    <row r="388" spans="2:9" ht="31.5" hidden="1">
      <c r="B388" s="121" t="s">
        <v>1401</v>
      </c>
      <c r="C388" s="70" t="s">
        <v>29</v>
      </c>
      <c r="D388" s="71" t="s">
        <v>31</v>
      </c>
      <c r="E388" s="106" t="s">
        <v>338</v>
      </c>
      <c r="F388" s="81">
        <v>500</v>
      </c>
      <c r="G388" s="35"/>
      <c r="H388" s="35"/>
      <c r="I388" s="35"/>
    </row>
    <row r="389" spans="2:9" ht="47.25" hidden="1">
      <c r="B389" s="121" t="s">
        <v>339</v>
      </c>
      <c r="C389" s="70" t="s">
        <v>29</v>
      </c>
      <c r="D389" s="71" t="s">
        <v>31</v>
      </c>
      <c r="E389" s="106" t="s">
        <v>340</v>
      </c>
      <c r="F389" s="81"/>
      <c r="G389" s="95">
        <f>G390</f>
        <v>0</v>
      </c>
      <c r="H389" s="95">
        <f>H390</f>
        <v>0</v>
      </c>
      <c r="I389" s="95">
        <f>I390</f>
        <v>0</v>
      </c>
    </row>
    <row r="390" spans="2:9" ht="63" hidden="1">
      <c r="B390" s="121" t="s">
        <v>597</v>
      </c>
      <c r="C390" s="70" t="s">
        <v>29</v>
      </c>
      <c r="D390" s="71" t="s">
        <v>31</v>
      </c>
      <c r="E390" s="106" t="s">
        <v>341</v>
      </c>
      <c r="F390" s="81">
        <v>400</v>
      </c>
      <c r="G390" s="35"/>
      <c r="H390" s="35"/>
      <c r="I390" s="35"/>
    </row>
    <row r="391" spans="2:9" ht="31.5" hidden="1">
      <c r="B391" s="121" t="s">
        <v>342</v>
      </c>
      <c r="C391" s="70" t="s">
        <v>29</v>
      </c>
      <c r="D391" s="71" t="s">
        <v>31</v>
      </c>
      <c r="E391" s="106" t="s">
        <v>343</v>
      </c>
      <c r="F391" s="81"/>
      <c r="G391" s="95">
        <f>G392+G398</f>
        <v>0</v>
      </c>
      <c r="H391" s="95">
        <f>H392+H398</f>
        <v>0</v>
      </c>
      <c r="I391" s="95">
        <f>I392+I398</f>
        <v>0</v>
      </c>
    </row>
    <row r="392" spans="2:9" ht="31.5" hidden="1">
      <c r="B392" s="121" t="s">
        <v>344</v>
      </c>
      <c r="C392" s="70" t="s">
        <v>29</v>
      </c>
      <c r="D392" s="71" t="s">
        <v>31</v>
      </c>
      <c r="E392" s="106" t="s">
        <v>345</v>
      </c>
      <c r="F392" s="81"/>
      <c r="G392" s="95">
        <f>G393+G394+G396+G397+G395</f>
        <v>0</v>
      </c>
      <c r="H392" s="95">
        <f>H393+H394+H396+H397+H395</f>
        <v>0</v>
      </c>
      <c r="I392" s="95">
        <f>I393+I394+I396+I397+I395</f>
        <v>0</v>
      </c>
    </row>
    <row r="393" spans="2:9" ht="47.25" hidden="1">
      <c r="B393" s="121" t="s">
        <v>1542</v>
      </c>
      <c r="C393" s="70" t="s">
        <v>29</v>
      </c>
      <c r="D393" s="71" t="s">
        <v>31</v>
      </c>
      <c r="E393" s="106" t="s">
        <v>346</v>
      </c>
      <c r="F393" s="81">
        <v>800</v>
      </c>
      <c r="G393" s="35"/>
      <c r="H393" s="35"/>
      <c r="I393" s="35"/>
    </row>
    <row r="394" spans="2:9" ht="47.25" hidden="1">
      <c r="B394" s="121" t="s">
        <v>1543</v>
      </c>
      <c r="C394" s="70" t="s">
        <v>29</v>
      </c>
      <c r="D394" s="71" t="s">
        <v>31</v>
      </c>
      <c r="E394" s="106" t="s">
        <v>347</v>
      </c>
      <c r="F394" s="81">
        <v>800</v>
      </c>
      <c r="G394" s="35"/>
      <c r="H394" s="35"/>
      <c r="I394" s="35"/>
    </row>
    <row r="395" spans="2:9" ht="47.25" hidden="1">
      <c r="B395" s="121" t="s">
        <v>1760</v>
      </c>
      <c r="C395" s="70" t="s">
        <v>29</v>
      </c>
      <c r="D395" s="71" t="s">
        <v>31</v>
      </c>
      <c r="E395" s="106" t="s">
        <v>347</v>
      </c>
      <c r="F395" s="81">
        <v>800</v>
      </c>
      <c r="G395" s="35"/>
      <c r="H395" s="35"/>
      <c r="I395" s="35"/>
    </row>
    <row r="396" spans="2:9" ht="70.5" customHeight="1" hidden="1">
      <c r="B396" s="121" t="s">
        <v>1544</v>
      </c>
      <c r="C396" s="70" t="s">
        <v>29</v>
      </c>
      <c r="D396" s="71" t="s">
        <v>31</v>
      </c>
      <c r="E396" s="106" t="s">
        <v>348</v>
      </c>
      <c r="F396" s="81">
        <v>800</v>
      </c>
      <c r="G396" s="35"/>
      <c r="H396" s="35"/>
      <c r="I396" s="35"/>
    </row>
    <row r="397" spans="2:9" ht="63" hidden="1">
      <c r="B397" s="121" t="s">
        <v>1761</v>
      </c>
      <c r="C397" s="70" t="s">
        <v>29</v>
      </c>
      <c r="D397" s="71" t="s">
        <v>31</v>
      </c>
      <c r="E397" s="106" t="s">
        <v>349</v>
      </c>
      <c r="F397" s="81">
        <v>800</v>
      </c>
      <c r="G397" s="35"/>
      <c r="H397" s="35"/>
      <c r="I397" s="35"/>
    </row>
    <row r="398" spans="2:9" ht="19.5" customHeight="1" hidden="1">
      <c r="B398" s="121" t="s">
        <v>350</v>
      </c>
      <c r="C398" s="70" t="s">
        <v>29</v>
      </c>
      <c r="D398" s="71" t="s">
        <v>31</v>
      </c>
      <c r="E398" s="106" t="s">
        <v>351</v>
      </c>
      <c r="F398" s="81"/>
      <c r="G398" s="95">
        <f>G399+G401+G400</f>
        <v>0</v>
      </c>
      <c r="H398" s="95">
        <f>H399+H401+H400</f>
        <v>0</v>
      </c>
      <c r="I398" s="95">
        <f>I399+I401+I400</f>
        <v>0</v>
      </c>
    </row>
    <row r="399" spans="2:9" ht="31.5" hidden="1">
      <c r="B399" s="121" t="s">
        <v>1545</v>
      </c>
      <c r="C399" s="70" t="s">
        <v>29</v>
      </c>
      <c r="D399" s="71" t="s">
        <v>31</v>
      </c>
      <c r="E399" s="106" t="s">
        <v>352</v>
      </c>
      <c r="F399" s="81">
        <v>800</v>
      </c>
      <c r="G399" s="95"/>
      <c r="H399" s="95"/>
      <c r="I399" s="95"/>
    </row>
    <row r="400" spans="2:9" ht="47.25" hidden="1">
      <c r="B400" s="121" t="s">
        <v>1762</v>
      </c>
      <c r="C400" s="2" t="s">
        <v>29</v>
      </c>
      <c r="D400" s="2" t="s">
        <v>31</v>
      </c>
      <c r="E400" s="114" t="s">
        <v>352</v>
      </c>
      <c r="F400" s="2">
        <v>800</v>
      </c>
      <c r="G400" s="35"/>
      <c r="H400" s="35"/>
      <c r="I400" s="35"/>
    </row>
    <row r="401" spans="2:9" ht="63" hidden="1">
      <c r="B401" s="121" t="s">
        <v>1763</v>
      </c>
      <c r="C401" s="70" t="s">
        <v>29</v>
      </c>
      <c r="D401" s="71" t="s">
        <v>31</v>
      </c>
      <c r="E401" s="106" t="s">
        <v>353</v>
      </c>
      <c r="F401" s="81">
        <v>800</v>
      </c>
      <c r="G401" s="35"/>
      <c r="H401" s="35"/>
      <c r="I401" s="35"/>
    </row>
    <row r="402" spans="2:9" ht="15.75">
      <c r="B402" s="121" t="s">
        <v>354</v>
      </c>
      <c r="C402" s="70" t="s">
        <v>29</v>
      </c>
      <c r="D402" s="71" t="s">
        <v>31</v>
      </c>
      <c r="E402" s="106" t="s">
        <v>355</v>
      </c>
      <c r="F402" s="81"/>
      <c r="G402" s="95">
        <f>G403+G409+G416</f>
        <v>340000</v>
      </c>
      <c r="H402" s="95">
        <f>H403+H409+H416</f>
        <v>40000</v>
      </c>
      <c r="I402" s="95">
        <f>I403+I409+I416</f>
        <v>40000</v>
      </c>
    </row>
    <row r="403" spans="2:9" ht="15.75" hidden="1">
      <c r="B403" s="121" t="s">
        <v>356</v>
      </c>
      <c r="C403" s="70" t="s">
        <v>29</v>
      </c>
      <c r="D403" s="71" t="s">
        <v>31</v>
      </c>
      <c r="E403" s="119" t="s">
        <v>357</v>
      </c>
      <c r="F403" s="81"/>
      <c r="G403" s="95">
        <f>G404+G405+G407+G408+G406</f>
        <v>0</v>
      </c>
      <c r="H403" s="95">
        <f>H404+H405+H407+H408+H406</f>
        <v>0</v>
      </c>
      <c r="I403" s="95">
        <f>I404+I405+I407+I408+I406</f>
        <v>0</v>
      </c>
    </row>
    <row r="404" spans="2:9" ht="39" customHeight="1" hidden="1">
      <c r="B404" s="121" t="s">
        <v>1546</v>
      </c>
      <c r="C404" s="70" t="s">
        <v>29</v>
      </c>
      <c r="D404" s="71" t="s">
        <v>31</v>
      </c>
      <c r="E404" s="119" t="s">
        <v>1614</v>
      </c>
      <c r="F404" s="81">
        <v>800</v>
      </c>
      <c r="G404" s="35"/>
      <c r="H404" s="35"/>
      <c r="I404" s="35"/>
    </row>
    <row r="405" spans="2:9" ht="47.25" hidden="1">
      <c r="B405" s="121" t="s">
        <v>1547</v>
      </c>
      <c r="C405" s="70" t="s">
        <v>29</v>
      </c>
      <c r="D405" s="71" t="s">
        <v>31</v>
      </c>
      <c r="E405" s="106" t="s">
        <v>358</v>
      </c>
      <c r="F405" s="81">
        <v>800</v>
      </c>
      <c r="G405" s="35"/>
      <c r="H405" s="35"/>
      <c r="I405" s="35"/>
    </row>
    <row r="406" spans="2:9" ht="69" customHeight="1" hidden="1">
      <c r="B406" s="121" t="s">
        <v>1764</v>
      </c>
      <c r="C406" s="70" t="s">
        <v>29</v>
      </c>
      <c r="D406" s="71" t="s">
        <v>31</v>
      </c>
      <c r="E406" s="106" t="s">
        <v>358</v>
      </c>
      <c r="F406" s="81">
        <v>800</v>
      </c>
      <c r="G406" s="35"/>
      <c r="H406" s="35"/>
      <c r="I406" s="35"/>
    </row>
    <row r="407" spans="2:9" ht="47.25" hidden="1">
      <c r="B407" s="121" t="s">
        <v>1548</v>
      </c>
      <c r="C407" s="70" t="s">
        <v>29</v>
      </c>
      <c r="D407" s="71" t="s">
        <v>31</v>
      </c>
      <c r="E407" s="106" t="s">
        <v>359</v>
      </c>
      <c r="F407" s="81">
        <v>800</v>
      </c>
      <c r="G407" s="35"/>
      <c r="H407" s="35"/>
      <c r="I407" s="35"/>
    </row>
    <row r="408" spans="2:9" ht="63" hidden="1">
      <c r="B408" s="121" t="s">
        <v>1765</v>
      </c>
      <c r="C408" s="70" t="s">
        <v>29</v>
      </c>
      <c r="D408" s="71" t="s">
        <v>31</v>
      </c>
      <c r="E408" s="106" t="s">
        <v>360</v>
      </c>
      <c r="F408" s="81">
        <v>800</v>
      </c>
      <c r="G408" s="35"/>
      <c r="H408" s="35"/>
      <c r="I408" s="35"/>
    </row>
    <row r="409" spans="2:9" ht="31.5" hidden="1">
      <c r="B409" s="121" t="s">
        <v>361</v>
      </c>
      <c r="C409" s="70" t="s">
        <v>29</v>
      </c>
      <c r="D409" s="71" t="s">
        <v>31</v>
      </c>
      <c r="E409" s="106" t="s">
        <v>362</v>
      </c>
      <c r="F409" s="81"/>
      <c r="G409" s="95">
        <f>G410+G411+G414+G415+G412+G413</f>
        <v>0</v>
      </c>
      <c r="H409" s="95">
        <f>H410+H411+H414+H415+H412+H413</f>
        <v>0</v>
      </c>
      <c r="I409" s="95">
        <f>I410+I411+I414+I415+I412+I413</f>
        <v>0</v>
      </c>
    </row>
    <row r="410" spans="2:9" ht="31.5" hidden="1">
      <c r="B410" s="121" t="s">
        <v>1549</v>
      </c>
      <c r="C410" s="70" t="s">
        <v>29</v>
      </c>
      <c r="D410" s="71" t="s">
        <v>31</v>
      </c>
      <c r="E410" s="106" t="s">
        <v>363</v>
      </c>
      <c r="F410" s="81">
        <v>800</v>
      </c>
      <c r="G410" s="95"/>
      <c r="H410" s="95"/>
      <c r="I410" s="95"/>
    </row>
    <row r="411" spans="2:9" ht="47.25" hidden="1">
      <c r="B411" s="121" t="s">
        <v>1550</v>
      </c>
      <c r="C411" s="70" t="s">
        <v>29</v>
      </c>
      <c r="D411" s="71" t="s">
        <v>31</v>
      </c>
      <c r="E411" s="110" t="s">
        <v>364</v>
      </c>
      <c r="F411" s="81">
        <v>800</v>
      </c>
      <c r="G411" s="95"/>
      <c r="H411" s="95"/>
      <c r="I411" s="95"/>
    </row>
    <row r="412" spans="2:9" ht="31.5" hidden="1">
      <c r="B412" s="121" t="s">
        <v>1732</v>
      </c>
      <c r="C412" s="70" t="s">
        <v>29</v>
      </c>
      <c r="D412" s="71" t="s">
        <v>31</v>
      </c>
      <c r="E412" s="106" t="s">
        <v>363</v>
      </c>
      <c r="F412" s="81">
        <v>800</v>
      </c>
      <c r="G412" s="35"/>
      <c r="H412" s="35"/>
      <c r="I412" s="35"/>
    </row>
    <row r="413" spans="2:9" ht="47.25" hidden="1">
      <c r="B413" s="121" t="s">
        <v>1550</v>
      </c>
      <c r="C413" s="70" t="s">
        <v>29</v>
      </c>
      <c r="D413" s="71" t="s">
        <v>31</v>
      </c>
      <c r="E413" s="106" t="s">
        <v>364</v>
      </c>
      <c r="F413" s="81">
        <v>800</v>
      </c>
      <c r="G413" s="35"/>
      <c r="H413" s="35"/>
      <c r="I413" s="35"/>
    </row>
    <row r="414" spans="2:9" ht="47.25" hidden="1">
      <c r="B414" s="121" t="s">
        <v>1551</v>
      </c>
      <c r="C414" s="70" t="s">
        <v>29</v>
      </c>
      <c r="D414" s="71" t="s">
        <v>31</v>
      </c>
      <c r="E414" s="106" t="s">
        <v>365</v>
      </c>
      <c r="F414" s="81">
        <v>800</v>
      </c>
      <c r="G414" s="35"/>
      <c r="H414" s="35"/>
      <c r="I414" s="35"/>
    </row>
    <row r="415" spans="2:9" ht="63" hidden="1">
      <c r="B415" s="121" t="s">
        <v>1552</v>
      </c>
      <c r="C415" s="70" t="s">
        <v>29</v>
      </c>
      <c r="D415" s="71" t="s">
        <v>31</v>
      </c>
      <c r="E415" s="106" t="s">
        <v>366</v>
      </c>
      <c r="F415" s="81">
        <v>800</v>
      </c>
      <c r="G415" s="35"/>
      <c r="H415" s="35"/>
      <c r="I415" s="35"/>
    </row>
    <row r="416" spans="2:9" ht="15.75">
      <c r="B416" s="121" t="s">
        <v>367</v>
      </c>
      <c r="C416" s="70" t="s">
        <v>29</v>
      </c>
      <c r="D416" s="71" t="s">
        <v>31</v>
      </c>
      <c r="E416" s="106" t="s">
        <v>368</v>
      </c>
      <c r="F416" s="81"/>
      <c r="G416" s="95">
        <f>G417+G418</f>
        <v>340000</v>
      </c>
      <c r="H416" s="95">
        <f>H417+H418</f>
        <v>40000</v>
      </c>
      <c r="I416" s="95">
        <f>I417+I418</f>
        <v>40000</v>
      </c>
    </row>
    <row r="417" spans="2:9" ht="31.5">
      <c r="B417" s="121" t="s">
        <v>1553</v>
      </c>
      <c r="C417" s="70" t="s">
        <v>29</v>
      </c>
      <c r="D417" s="71" t="s">
        <v>31</v>
      </c>
      <c r="E417" s="106" t="s">
        <v>369</v>
      </c>
      <c r="F417" s="81">
        <v>800</v>
      </c>
      <c r="G417" s="35">
        <v>40000</v>
      </c>
      <c r="H417" s="35">
        <v>40000</v>
      </c>
      <c r="I417" s="35">
        <v>40000</v>
      </c>
    </row>
    <row r="418" spans="2:9" ht="31.5" hidden="1">
      <c r="B418" s="121" t="s">
        <v>1912</v>
      </c>
      <c r="C418" s="70" t="s">
        <v>29</v>
      </c>
      <c r="D418" s="71" t="s">
        <v>31</v>
      </c>
      <c r="E418" s="106" t="s">
        <v>1911</v>
      </c>
      <c r="F418" s="81">
        <v>800</v>
      </c>
      <c r="G418" s="35">
        <v>300000</v>
      </c>
      <c r="H418" s="35">
        <v>0</v>
      </c>
      <c r="I418" s="35">
        <v>0</v>
      </c>
    </row>
    <row r="419" spans="2:9" ht="15.75">
      <c r="B419" s="121" t="s">
        <v>370</v>
      </c>
      <c r="C419" s="70" t="s">
        <v>29</v>
      </c>
      <c r="D419" s="71" t="s">
        <v>31</v>
      </c>
      <c r="E419" s="106" t="s">
        <v>371</v>
      </c>
      <c r="F419" s="81"/>
      <c r="G419" s="95">
        <f>G420+G423+G426+G430+G435+G439</f>
        <v>600</v>
      </c>
      <c r="H419" s="95">
        <f>H420+H423+H426+H430+H435+H439</f>
        <v>600</v>
      </c>
      <c r="I419" s="95">
        <f>I420+I423+I426+I430+I435+I439</f>
        <v>600</v>
      </c>
    </row>
    <row r="420" spans="2:9" ht="15.75" hidden="1">
      <c r="B420" s="121" t="s">
        <v>372</v>
      </c>
      <c r="C420" s="70" t="s">
        <v>29</v>
      </c>
      <c r="D420" s="71" t="s">
        <v>31</v>
      </c>
      <c r="E420" s="106" t="s">
        <v>373</v>
      </c>
      <c r="F420" s="81"/>
      <c r="G420" s="95">
        <f>G421+G422</f>
        <v>0</v>
      </c>
      <c r="H420" s="95">
        <f>H421+H422</f>
        <v>0</v>
      </c>
      <c r="I420" s="95">
        <f>I421+I422</f>
        <v>0</v>
      </c>
    </row>
    <row r="421" spans="2:9" ht="31.5" hidden="1">
      <c r="B421" s="121" t="s">
        <v>1554</v>
      </c>
      <c r="C421" s="70" t="s">
        <v>29</v>
      </c>
      <c r="D421" s="71" t="s">
        <v>31</v>
      </c>
      <c r="E421" s="106" t="s">
        <v>374</v>
      </c>
      <c r="F421" s="81">
        <v>800</v>
      </c>
      <c r="G421" s="35"/>
      <c r="H421" s="35"/>
      <c r="I421" s="35"/>
    </row>
    <row r="422" spans="2:9" ht="31.5" hidden="1">
      <c r="B422" s="121" t="s">
        <v>1555</v>
      </c>
      <c r="C422" s="70" t="s">
        <v>29</v>
      </c>
      <c r="D422" s="71" t="s">
        <v>31</v>
      </c>
      <c r="E422" s="106" t="s">
        <v>375</v>
      </c>
      <c r="F422" s="81">
        <v>800</v>
      </c>
      <c r="G422" s="35"/>
      <c r="H422" s="35"/>
      <c r="I422" s="35"/>
    </row>
    <row r="423" spans="2:9" ht="15.75" hidden="1">
      <c r="B423" s="121" t="s">
        <v>376</v>
      </c>
      <c r="C423" s="70" t="s">
        <v>29</v>
      </c>
      <c r="D423" s="71" t="s">
        <v>31</v>
      </c>
      <c r="E423" s="106" t="s">
        <v>377</v>
      </c>
      <c r="F423" s="81"/>
      <c r="G423" s="95">
        <f>G424+G425</f>
        <v>0</v>
      </c>
      <c r="H423" s="95">
        <f>H424+H425</f>
        <v>0</v>
      </c>
      <c r="I423" s="95">
        <f>I424+I425</f>
        <v>0</v>
      </c>
    </row>
    <row r="424" spans="2:9" ht="15.75" hidden="1">
      <c r="B424" s="121" t="s">
        <v>1556</v>
      </c>
      <c r="C424" s="70" t="s">
        <v>29</v>
      </c>
      <c r="D424" s="71" t="s">
        <v>31</v>
      </c>
      <c r="E424" s="114" t="s">
        <v>378</v>
      </c>
      <c r="F424" s="2">
        <v>800</v>
      </c>
      <c r="G424" s="35"/>
      <c r="H424" s="35"/>
      <c r="I424" s="35"/>
    </row>
    <row r="425" spans="2:9" ht="31.5" hidden="1">
      <c r="B425" s="121" t="s">
        <v>1557</v>
      </c>
      <c r="C425" s="70" t="s">
        <v>29</v>
      </c>
      <c r="D425" s="71" t="s">
        <v>31</v>
      </c>
      <c r="E425" s="114" t="s">
        <v>379</v>
      </c>
      <c r="F425" s="2">
        <v>800</v>
      </c>
      <c r="G425" s="35"/>
      <c r="H425" s="35"/>
      <c r="I425" s="35"/>
    </row>
    <row r="426" spans="2:9" ht="31.5" hidden="1">
      <c r="B426" s="121" t="s">
        <v>380</v>
      </c>
      <c r="C426" s="70" t="s">
        <v>29</v>
      </c>
      <c r="D426" s="71" t="s">
        <v>31</v>
      </c>
      <c r="E426" s="114" t="s">
        <v>381</v>
      </c>
      <c r="F426" s="2"/>
      <c r="G426" s="95">
        <f>G427+G429+G428</f>
        <v>0</v>
      </c>
      <c r="H426" s="95">
        <f>H427+H429+H428</f>
        <v>0</v>
      </c>
      <c r="I426" s="95">
        <f>I427+I429+I428</f>
        <v>0</v>
      </c>
    </row>
    <row r="427" spans="2:9" ht="47.25" hidden="1">
      <c r="B427" s="121" t="s">
        <v>1558</v>
      </c>
      <c r="C427" s="70" t="s">
        <v>29</v>
      </c>
      <c r="D427" s="71" t="s">
        <v>31</v>
      </c>
      <c r="E427" s="114" t="s">
        <v>382</v>
      </c>
      <c r="F427" s="2">
        <v>800</v>
      </c>
      <c r="G427" s="95"/>
      <c r="H427" s="95"/>
      <c r="I427" s="95"/>
    </row>
    <row r="428" spans="2:9" ht="66.75" customHeight="1" hidden="1">
      <c r="B428" s="125" t="s">
        <v>1766</v>
      </c>
      <c r="C428" s="70" t="s">
        <v>29</v>
      </c>
      <c r="D428" s="71" t="s">
        <v>31</v>
      </c>
      <c r="E428" s="114" t="s">
        <v>382</v>
      </c>
      <c r="F428" s="2">
        <v>800</v>
      </c>
      <c r="G428" s="35"/>
      <c r="H428" s="35"/>
      <c r="I428" s="35"/>
    </row>
    <row r="429" spans="2:9" ht="76.5" customHeight="1" hidden="1">
      <c r="B429" s="125" t="s">
        <v>1767</v>
      </c>
      <c r="C429" s="70" t="s">
        <v>29</v>
      </c>
      <c r="D429" s="71" t="s">
        <v>31</v>
      </c>
      <c r="E429" s="114" t="s">
        <v>383</v>
      </c>
      <c r="F429" s="2">
        <v>800</v>
      </c>
      <c r="G429" s="35"/>
      <c r="H429" s="35"/>
      <c r="I429" s="35"/>
    </row>
    <row r="430" spans="2:9" ht="47.25" hidden="1">
      <c r="B430" s="121" t="s">
        <v>384</v>
      </c>
      <c r="C430" s="70" t="s">
        <v>29</v>
      </c>
      <c r="D430" s="71" t="s">
        <v>31</v>
      </c>
      <c r="E430" s="114" t="s">
        <v>385</v>
      </c>
      <c r="F430" s="2"/>
      <c r="G430" s="95">
        <f>G432+G434+G431+G433</f>
        <v>0</v>
      </c>
      <c r="H430" s="95">
        <f>H432+H434+H431+H433</f>
        <v>0</v>
      </c>
      <c r="I430" s="95">
        <f>I432+I434+I431+I433</f>
        <v>0</v>
      </c>
    </row>
    <row r="431" spans="2:9" ht="63" hidden="1">
      <c r="B431" s="121" t="s">
        <v>1559</v>
      </c>
      <c r="C431" s="70" t="s">
        <v>29</v>
      </c>
      <c r="D431" s="71" t="s">
        <v>31</v>
      </c>
      <c r="E431" s="106" t="s">
        <v>386</v>
      </c>
      <c r="F431" s="81">
        <v>800</v>
      </c>
      <c r="G431" s="95"/>
      <c r="H431" s="95"/>
      <c r="I431" s="95"/>
    </row>
    <row r="432" spans="2:9" ht="63" hidden="1">
      <c r="B432" s="121" t="s">
        <v>1560</v>
      </c>
      <c r="C432" s="70" t="s">
        <v>29</v>
      </c>
      <c r="D432" s="71" t="s">
        <v>31</v>
      </c>
      <c r="E432" s="106" t="s">
        <v>387</v>
      </c>
      <c r="F432" s="81">
        <v>800</v>
      </c>
      <c r="G432" s="95"/>
      <c r="H432" s="95"/>
      <c r="I432" s="95"/>
    </row>
    <row r="433" spans="2:9" ht="63" hidden="1">
      <c r="B433" s="121" t="s">
        <v>1561</v>
      </c>
      <c r="C433" s="70" t="s">
        <v>29</v>
      </c>
      <c r="D433" s="71" t="s">
        <v>31</v>
      </c>
      <c r="E433" s="106" t="s">
        <v>388</v>
      </c>
      <c r="F433" s="81">
        <v>800</v>
      </c>
      <c r="G433" s="35"/>
      <c r="H433" s="35"/>
      <c r="I433" s="35"/>
    </row>
    <row r="434" spans="2:9" ht="78.75" hidden="1">
      <c r="B434" s="121" t="s">
        <v>1562</v>
      </c>
      <c r="C434" s="70" t="s">
        <v>29</v>
      </c>
      <c r="D434" s="71" t="s">
        <v>31</v>
      </c>
      <c r="E434" s="106" t="s">
        <v>389</v>
      </c>
      <c r="F434" s="81">
        <v>800</v>
      </c>
      <c r="G434" s="35"/>
      <c r="H434" s="35"/>
      <c r="I434" s="35"/>
    </row>
    <row r="435" spans="2:9" ht="15.75">
      <c r="B435" s="121" t="s">
        <v>390</v>
      </c>
      <c r="C435" s="70" t="s">
        <v>29</v>
      </c>
      <c r="D435" s="71" t="s">
        <v>31</v>
      </c>
      <c r="E435" s="106" t="s">
        <v>391</v>
      </c>
      <c r="F435" s="81"/>
      <c r="G435" s="95">
        <f>G436+G437+G438</f>
        <v>600</v>
      </c>
      <c r="H435" s="95">
        <f>H436+H437+H438</f>
        <v>600</v>
      </c>
      <c r="I435" s="95">
        <f>I436+I437+I438</f>
        <v>600</v>
      </c>
    </row>
    <row r="436" spans="2:9" ht="31.5">
      <c r="B436" s="121" t="s">
        <v>1563</v>
      </c>
      <c r="C436" s="70" t="s">
        <v>29</v>
      </c>
      <c r="D436" s="71" t="s">
        <v>31</v>
      </c>
      <c r="E436" s="106" t="s">
        <v>392</v>
      </c>
      <c r="F436" s="81">
        <v>800</v>
      </c>
      <c r="G436" s="35">
        <v>600</v>
      </c>
      <c r="H436" s="35">
        <v>600</v>
      </c>
      <c r="I436" s="35">
        <v>600</v>
      </c>
    </row>
    <row r="437" spans="2:9" ht="31.5" hidden="1">
      <c r="B437" s="121" t="s">
        <v>1564</v>
      </c>
      <c r="C437" s="70" t="s">
        <v>29</v>
      </c>
      <c r="D437" s="71" t="s">
        <v>31</v>
      </c>
      <c r="E437" s="106" t="s">
        <v>393</v>
      </c>
      <c r="F437" s="81">
        <v>800</v>
      </c>
      <c r="G437" s="35"/>
      <c r="H437" s="35"/>
      <c r="I437" s="35"/>
    </row>
    <row r="438" spans="2:9" ht="47.25" hidden="1">
      <c r="B438" s="121" t="s">
        <v>1565</v>
      </c>
      <c r="C438" s="70" t="s">
        <v>29</v>
      </c>
      <c r="D438" s="71" t="s">
        <v>31</v>
      </c>
      <c r="E438" s="106" t="s">
        <v>394</v>
      </c>
      <c r="F438" s="81">
        <v>800</v>
      </c>
      <c r="G438" s="35"/>
      <c r="H438" s="35"/>
      <c r="I438" s="35"/>
    </row>
    <row r="439" spans="2:9" ht="15.75" hidden="1">
      <c r="B439" s="121" t="s">
        <v>395</v>
      </c>
      <c r="C439" s="70" t="s">
        <v>29</v>
      </c>
      <c r="D439" s="71" t="s">
        <v>31</v>
      </c>
      <c r="E439" s="106" t="s">
        <v>396</v>
      </c>
      <c r="F439" s="81"/>
      <c r="G439" s="95">
        <f>G440+G441</f>
        <v>0</v>
      </c>
      <c r="H439" s="95">
        <f>H440+H441</f>
        <v>0</v>
      </c>
      <c r="I439" s="95">
        <f>I440+I441</f>
        <v>0</v>
      </c>
    </row>
    <row r="440" spans="2:9" ht="31.5" hidden="1">
      <c r="B440" s="121" t="s">
        <v>1566</v>
      </c>
      <c r="C440" s="70" t="s">
        <v>29</v>
      </c>
      <c r="D440" s="71" t="s">
        <v>31</v>
      </c>
      <c r="E440" s="106" t="s">
        <v>397</v>
      </c>
      <c r="F440" s="81">
        <v>800</v>
      </c>
      <c r="G440" s="95"/>
      <c r="H440" s="95"/>
      <c r="I440" s="95"/>
    </row>
    <row r="441" spans="2:9" ht="47.25" hidden="1">
      <c r="B441" s="121" t="s">
        <v>1567</v>
      </c>
      <c r="C441" s="70" t="s">
        <v>29</v>
      </c>
      <c r="D441" s="71" t="s">
        <v>31</v>
      </c>
      <c r="E441" s="106" t="s">
        <v>398</v>
      </c>
      <c r="F441" s="81">
        <v>800</v>
      </c>
      <c r="G441" s="35"/>
      <c r="H441" s="35"/>
      <c r="I441" s="35"/>
    </row>
    <row r="442" spans="2:9" ht="25.5" customHeight="1">
      <c r="B442" s="328" t="s">
        <v>1975</v>
      </c>
      <c r="C442" s="70" t="s">
        <v>29</v>
      </c>
      <c r="D442" s="71" t="s">
        <v>31</v>
      </c>
      <c r="E442" s="106" t="s">
        <v>1965</v>
      </c>
      <c r="F442" s="81"/>
      <c r="G442" s="95">
        <f>G443+G448</f>
        <v>2052646</v>
      </c>
      <c r="H442" s="95">
        <f>H443+H448</f>
        <v>2004866</v>
      </c>
      <c r="I442" s="95">
        <f>I443+I448</f>
        <v>1970844</v>
      </c>
    </row>
    <row r="443" spans="2:9" ht="31.5">
      <c r="B443" s="328" t="s">
        <v>1971</v>
      </c>
      <c r="C443" s="70" t="s">
        <v>29</v>
      </c>
      <c r="D443" s="71" t="s">
        <v>31</v>
      </c>
      <c r="E443" s="106" t="s">
        <v>1966</v>
      </c>
      <c r="F443" s="81"/>
      <c r="G443" s="95">
        <f>G444+G447+G445+G446</f>
        <v>953422</v>
      </c>
      <c r="H443" s="95">
        <f>H444+H447+H445+H446</f>
        <v>927433</v>
      </c>
      <c r="I443" s="95">
        <f>I444+I447+I445+I446</f>
        <v>912352</v>
      </c>
    </row>
    <row r="444" spans="2:9" ht="47.25">
      <c r="B444" s="327" t="s">
        <v>1516</v>
      </c>
      <c r="C444" s="70" t="s">
        <v>29</v>
      </c>
      <c r="D444" s="71" t="s">
        <v>31</v>
      </c>
      <c r="E444" s="106" t="s">
        <v>1967</v>
      </c>
      <c r="F444" s="81">
        <v>800</v>
      </c>
      <c r="G444" s="95">
        <v>417940</v>
      </c>
      <c r="H444" s="95">
        <v>403825</v>
      </c>
      <c r="I444" s="95">
        <v>393722</v>
      </c>
    </row>
    <row r="445" spans="2:9" ht="31.5">
      <c r="B445" s="327" t="s">
        <v>1972</v>
      </c>
      <c r="C445" s="70" t="s">
        <v>29</v>
      </c>
      <c r="D445" s="71" t="s">
        <v>31</v>
      </c>
      <c r="E445" s="106" t="s">
        <v>1968</v>
      </c>
      <c r="F445" s="81">
        <v>800</v>
      </c>
      <c r="G445" s="35">
        <v>297504</v>
      </c>
      <c r="H445" s="35">
        <v>285630</v>
      </c>
      <c r="I445" s="35">
        <v>280652</v>
      </c>
    </row>
    <row r="446" spans="2:9" ht="50.25" customHeight="1">
      <c r="B446" s="327" t="s">
        <v>1973</v>
      </c>
      <c r="C446" s="70" t="s">
        <v>29</v>
      </c>
      <c r="D446" s="71" t="s">
        <v>31</v>
      </c>
      <c r="E446" s="106" t="s">
        <v>1970</v>
      </c>
      <c r="F446" s="81">
        <v>800</v>
      </c>
      <c r="G446" s="35">
        <v>151224</v>
      </c>
      <c r="H446" s="35">
        <v>151224</v>
      </c>
      <c r="I446" s="35">
        <v>151224</v>
      </c>
    </row>
    <row r="447" spans="2:9" ht="54" customHeight="1">
      <c r="B447" s="327" t="s">
        <v>1974</v>
      </c>
      <c r="C447" s="70" t="s">
        <v>29</v>
      </c>
      <c r="D447" s="71" t="s">
        <v>31</v>
      </c>
      <c r="E447" s="106" t="s">
        <v>1969</v>
      </c>
      <c r="F447" s="81">
        <v>800</v>
      </c>
      <c r="G447" s="35">
        <v>86754</v>
      </c>
      <c r="H447" s="35">
        <v>86754</v>
      </c>
      <c r="I447" s="35">
        <v>86754</v>
      </c>
    </row>
    <row r="448" spans="2:9" ht="36" customHeight="1">
      <c r="B448" s="323" t="s">
        <v>1977</v>
      </c>
      <c r="C448" s="70" t="s">
        <v>29</v>
      </c>
      <c r="D448" s="71" t="s">
        <v>31</v>
      </c>
      <c r="E448" s="106" t="s">
        <v>1976</v>
      </c>
      <c r="F448" s="81"/>
      <c r="G448" s="95">
        <f>G449+G451+G450</f>
        <v>1099224</v>
      </c>
      <c r="H448" s="95">
        <f>H449+H451+H450</f>
        <v>1077433</v>
      </c>
      <c r="I448" s="95">
        <f>I449+I451+I450</f>
        <v>1058492</v>
      </c>
    </row>
    <row r="449" spans="2:9" ht="53.25" customHeight="1">
      <c r="B449" s="323" t="s">
        <v>1978</v>
      </c>
      <c r="C449" s="70" t="s">
        <v>29</v>
      </c>
      <c r="D449" s="71" t="s">
        <v>31</v>
      </c>
      <c r="E449" s="106" t="s">
        <v>2007</v>
      </c>
      <c r="F449" s="81">
        <v>800</v>
      </c>
      <c r="G449" s="95">
        <v>797152</v>
      </c>
      <c r="H449" s="95">
        <v>775361</v>
      </c>
      <c r="I449" s="95">
        <v>756420</v>
      </c>
    </row>
    <row r="450" spans="2:9" ht="51.75" customHeight="1">
      <c r="B450" s="323" t="s">
        <v>2089</v>
      </c>
      <c r="C450" s="70" t="s">
        <v>29</v>
      </c>
      <c r="D450" s="71" t="s">
        <v>31</v>
      </c>
      <c r="E450" s="106" t="s">
        <v>2008</v>
      </c>
      <c r="F450" s="81">
        <v>500</v>
      </c>
      <c r="G450" s="95">
        <v>292492</v>
      </c>
      <c r="H450" s="95">
        <v>9580</v>
      </c>
      <c r="I450" s="95">
        <v>9580</v>
      </c>
    </row>
    <row r="451" spans="2:9" ht="49.5" customHeight="1">
      <c r="B451" s="323" t="s">
        <v>1979</v>
      </c>
      <c r="C451" s="70" t="s">
        <v>29</v>
      </c>
      <c r="D451" s="71" t="s">
        <v>31</v>
      </c>
      <c r="E451" s="106" t="s">
        <v>2008</v>
      </c>
      <c r="F451" s="81">
        <v>800</v>
      </c>
      <c r="G451" s="35">
        <v>9580</v>
      </c>
      <c r="H451" s="35">
        <v>292492</v>
      </c>
      <c r="I451" s="35">
        <v>292492</v>
      </c>
    </row>
    <row r="452" spans="2:9" ht="31.5">
      <c r="B452" s="329" t="s">
        <v>1980</v>
      </c>
      <c r="C452" s="70" t="s">
        <v>29</v>
      </c>
      <c r="D452" s="71" t="s">
        <v>31</v>
      </c>
      <c r="E452" s="106" t="s">
        <v>1981</v>
      </c>
      <c r="F452" s="81"/>
      <c r="G452" s="35">
        <f>G453+G455</f>
        <v>464339</v>
      </c>
      <c r="H452" s="35">
        <f>H453+H455</f>
        <v>464339</v>
      </c>
      <c r="I452" s="35">
        <f>I453+I455</f>
        <v>464339</v>
      </c>
    </row>
    <row r="453" spans="2:9" ht="31.5">
      <c r="B453" s="328" t="s">
        <v>1982</v>
      </c>
      <c r="C453" s="70" t="s">
        <v>29</v>
      </c>
      <c r="D453" s="71" t="s">
        <v>31</v>
      </c>
      <c r="E453" s="106" t="s">
        <v>1983</v>
      </c>
      <c r="F453" s="81"/>
      <c r="G453" s="35">
        <f>G454</f>
        <v>340544</v>
      </c>
      <c r="H453" s="35">
        <f>H454</f>
        <v>340544</v>
      </c>
      <c r="I453" s="35">
        <f>I454</f>
        <v>340544</v>
      </c>
    </row>
    <row r="454" spans="2:9" ht="49.5" customHeight="1">
      <c r="B454" s="328" t="s">
        <v>1984</v>
      </c>
      <c r="C454" s="70" t="s">
        <v>29</v>
      </c>
      <c r="D454" s="71" t="s">
        <v>31</v>
      </c>
      <c r="E454" s="106" t="s">
        <v>1985</v>
      </c>
      <c r="F454" s="81">
        <v>800</v>
      </c>
      <c r="G454" s="35">
        <v>340544</v>
      </c>
      <c r="H454" s="35">
        <v>340544</v>
      </c>
      <c r="I454" s="35">
        <v>340544</v>
      </c>
    </row>
    <row r="455" spans="2:9" ht="31.5">
      <c r="B455" s="328" t="s">
        <v>1986</v>
      </c>
      <c r="C455" s="70" t="s">
        <v>29</v>
      </c>
      <c r="D455" s="71" t="s">
        <v>31</v>
      </c>
      <c r="E455" s="106" t="s">
        <v>1987</v>
      </c>
      <c r="F455" s="81"/>
      <c r="G455" s="35">
        <f>G456</f>
        <v>123795</v>
      </c>
      <c r="H455" s="35">
        <f>H456</f>
        <v>123795</v>
      </c>
      <c r="I455" s="35">
        <f>I456</f>
        <v>123795</v>
      </c>
    </row>
    <row r="456" spans="2:9" ht="63">
      <c r="B456" s="328" t="s">
        <v>1988</v>
      </c>
      <c r="C456" s="70" t="s">
        <v>29</v>
      </c>
      <c r="D456" s="71" t="s">
        <v>31</v>
      </c>
      <c r="E456" s="106" t="s">
        <v>1989</v>
      </c>
      <c r="F456" s="81">
        <v>800</v>
      </c>
      <c r="G456" s="35">
        <v>123795</v>
      </c>
      <c r="H456" s="35">
        <v>123795</v>
      </c>
      <c r="I456" s="35">
        <v>123795</v>
      </c>
    </row>
    <row r="457" spans="2:9" ht="31.5">
      <c r="B457" s="121" t="s">
        <v>172</v>
      </c>
      <c r="C457" s="70" t="s">
        <v>29</v>
      </c>
      <c r="D457" s="71" t="s">
        <v>31</v>
      </c>
      <c r="E457" s="110">
        <v>12</v>
      </c>
      <c r="F457" s="81"/>
      <c r="G457" s="95">
        <f>G458</f>
        <v>123</v>
      </c>
      <c r="H457" s="95">
        <f>H458</f>
        <v>123</v>
      </c>
      <c r="I457" s="95">
        <f>I458</f>
        <v>123</v>
      </c>
    </row>
    <row r="458" spans="2:9" ht="15.75">
      <c r="B458" s="121" t="s">
        <v>399</v>
      </c>
      <c r="C458" s="70" t="s">
        <v>29</v>
      </c>
      <c r="D458" s="71" t="s">
        <v>31</v>
      </c>
      <c r="E458" s="110" t="s">
        <v>400</v>
      </c>
      <c r="F458" s="81"/>
      <c r="G458" s="95">
        <f>G459+G461</f>
        <v>123</v>
      </c>
      <c r="H458" s="95">
        <f>H459+H461</f>
        <v>123</v>
      </c>
      <c r="I458" s="95">
        <f>I459+I461</f>
        <v>123</v>
      </c>
    </row>
    <row r="459" spans="2:9" ht="31.5">
      <c r="B459" s="121" t="s">
        <v>401</v>
      </c>
      <c r="C459" s="70" t="s">
        <v>29</v>
      </c>
      <c r="D459" s="71" t="s">
        <v>31</v>
      </c>
      <c r="E459" s="110" t="s">
        <v>402</v>
      </c>
      <c r="F459" s="81"/>
      <c r="G459" s="95">
        <f>G460</f>
        <v>27</v>
      </c>
      <c r="H459" s="95">
        <f>H460</f>
        <v>27</v>
      </c>
      <c r="I459" s="95">
        <f>I460</f>
        <v>27</v>
      </c>
    </row>
    <row r="460" spans="2:9" ht="94.5">
      <c r="B460" s="121" t="s">
        <v>1608</v>
      </c>
      <c r="C460" s="70" t="s">
        <v>29</v>
      </c>
      <c r="D460" s="71" t="s">
        <v>31</v>
      </c>
      <c r="E460" s="110" t="s">
        <v>403</v>
      </c>
      <c r="F460" s="81">
        <v>200</v>
      </c>
      <c r="G460" s="35">
        <v>27</v>
      </c>
      <c r="H460" s="35">
        <v>27</v>
      </c>
      <c r="I460" s="35">
        <v>27</v>
      </c>
    </row>
    <row r="461" spans="2:9" ht="31.5">
      <c r="B461" s="121" t="s">
        <v>404</v>
      </c>
      <c r="C461" s="70" t="s">
        <v>29</v>
      </c>
      <c r="D461" s="71" t="s">
        <v>31</v>
      </c>
      <c r="E461" s="110" t="s">
        <v>405</v>
      </c>
      <c r="F461" s="81"/>
      <c r="G461" s="95">
        <f>G462</f>
        <v>96</v>
      </c>
      <c r="H461" s="95">
        <f>H462</f>
        <v>96</v>
      </c>
      <c r="I461" s="95">
        <f>I462</f>
        <v>96</v>
      </c>
    </row>
    <row r="462" spans="2:9" ht="31.5">
      <c r="B462" s="323" t="s">
        <v>759</v>
      </c>
      <c r="C462" s="70" t="s">
        <v>29</v>
      </c>
      <c r="D462" s="71" t="s">
        <v>31</v>
      </c>
      <c r="E462" s="110" t="s">
        <v>406</v>
      </c>
      <c r="F462" s="81">
        <v>200</v>
      </c>
      <c r="G462" s="330">
        <v>96</v>
      </c>
      <c r="H462" s="35">
        <v>96</v>
      </c>
      <c r="I462" s="324">
        <v>96</v>
      </c>
    </row>
    <row r="463" spans="2:9" ht="15.75">
      <c r="B463" s="125" t="s">
        <v>166</v>
      </c>
      <c r="C463" s="71" t="s">
        <v>29</v>
      </c>
      <c r="D463" s="71" t="s">
        <v>31</v>
      </c>
      <c r="E463" s="325">
        <v>99</v>
      </c>
      <c r="F463" s="13"/>
      <c r="G463" s="330">
        <f aca="true" t="shared" si="19" ref="G463:I464">G464</f>
        <v>100000</v>
      </c>
      <c r="H463" s="35">
        <f t="shared" si="19"/>
        <v>100000</v>
      </c>
      <c r="I463" s="324">
        <f t="shared" si="19"/>
        <v>100000</v>
      </c>
    </row>
    <row r="464" spans="2:9" ht="15.75">
      <c r="B464" s="125" t="s">
        <v>167</v>
      </c>
      <c r="C464" s="71" t="s">
        <v>29</v>
      </c>
      <c r="D464" s="71" t="s">
        <v>31</v>
      </c>
      <c r="E464" s="325" t="s">
        <v>165</v>
      </c>
      <c r="F464" s="13"/>
      <c r="G464" s="330">
        <f t="shared" si="19"/>
        <v>100000</v>
      </c>
      <c r="H464" s="35">
        <f t="shared" si="19"/>
        <v>100000</v>
      </c>
      <c r="I464" s="324">
        <f t="shared" si="19"/>
        <v>100000</v>
      </c>
    </row>
    <row r="465" spans="2:9" ht="32.25" thickBot="1">
      <c r="B465" s="121" t="s">
        <v>2080</v>
      </c>
      <c r="C465" s="71" t="s">
        <v>29</v>
      </c>
      <c r="D465" s="71" t="s">
        <v>31</v>
      </c>
      <c r="E465" s="325" t="s">
        <v>2079</v>
      </c>
      <c r="F465" s="13" t="s">
        <v>52</v>
      </c>
      <c r="G465" s="333">
        <v>100000</v>
      </c>
      <c r="H465" s="38">
        <v>100000</v>
      </c>
      <c r="I465" s="326">
        <v>100000</v>
      </c>
    </row>
    <row r="466" spans="2:9" ht="16.5" thickBot="1">
      <c r="B466" s="172" t="s">
        <v>27</v>
      </c>
      <c r="C466" s="8" t="s">
        <v>56</v>
      </c>
      <c r="D466" s="9" t="s">
        <v>97</v>
      </c>
      <c r="E466" s="9"/>
      <c r="F466" s="11"/>
      <c r="G466" s="33">
        <f>G467+G477</f>
        <v>7034</v>
      </c>
      <c r="H466" s="33">
        <f>H467+H477</f>
        <v>7034</v>
      </c>
      <c r="I466" s="33">
        <f>I467+I477</f>
        <v>7034</v>
      </c>
    </row>
    <row r="467" spans="2:9" ht="31.5">
      <c r="B467" s="125" t="s">
        <v>524</v>
      </c>
      <c r="C467" s="72" t="s">
        <v>29</v>
      </c>
      <c r="D467" s="13" t="s">
        <v>111</v>
      </c>
      <c r="E467" s="114">
        <v>12</v>
      </c>
      <c r="F467" s="2"/>
      <c r="G467" s="178">
        <f>G468</f>
        <v>7034</v>
      </c>
      <c r="H467" s="178">
        <f>H468</f>
        <v>7034</v>
      </c>
      <c r="I467" s="178">
        <f>I468</f>
        <v>7034</v>
      </c>
    </row>
    <row r="468" spans="2:9" ht="15.75">
      <c r="B468" s="125" t="s">
        <v>525</v>
      </c>
      <c r="C468" s="72" t="s">
        <v>29</v>
      </c>
      <c r="D468" s="13" t="s">
        <v>111</v>
      </c>
      <c r="E468" s="114" t="s">
        <v>527</v>
      </c>
      <c r="F468" s="2"/>
      <c r="G468" s="35">
        <f>G469+G471</f>
        <v>7034</v>
      </c>
      <c r="H468" s="35">
        <f>H469+H471</f>
        <v>7034</v>
      </c>
      <c r="I468" s="35">
        <f>I469+I471</f>
        <v>7034</v>
      </c>
    </row>
    <row r="469" spans="2:9" ht="47.25">
      <c r="B469" s="125" t="s">
        <v>526</v>
      </c>
      <c r="C469" s="72" t="s">
        <v>29</v>
      </c>
      <c r="D469" s="13" t="s">
        <v>111</v>
      </c>
      <c r="E469" s="114" t="s">
        <v>528</v>
      </c>
      <c r="F469" s="2"/>
      <c r="G469" s="35">
        <f>G470</f>
        <v>7034</v>
      </c>
      <c r="H469" s="35">
        <f>H470</f>
        <v>7034</v>
      </c>
      <c r="I469" s="35">
        <f>I470</f>
        <v>7034</v>
      </c>
    </row>
    <row r="470" spans="2:9" ht="48" thickBot="1">
      <c r="B470" s="125" t="s">
        <v>1470</v>
      </c>
      <c r="C470" s="72" t="s">
        <v>29</v>
      </c>
      <c r="D470" s="13" t="s">
        <v>111</v>
      </c>
      <c r="E470" s="114" t="s">
        <v>529</v>
      </c>
      <c r="F470" s="2">
        <v>200</v>
      </c>
      <c r="G470" s="35">
        <v>7034</v>
      </c>
      <c r="H470" s="35">
        <v>7034</v>
      </c>
      <c r="I470" s="35">
        <v>7034</v>
      </c>
    </row>
    <row r="471" spans="2:9" ht="63" hidden="1">
      <c r="B471" s="125" t="s">
        <v>1425</v>
      </c>
      <c r="C471" s="72" t="s">
        <v>29</v>
      </c>
      <c r="D471" s="13" t="s">
        <v>111</v>
      </c>
      <c r="E471" s="114" t="s">
        <v>530</v>
      </c>
      <c r="F471" s="2"/>
      <c r="G471" s="35">
        <f>G474+G472+G473</f>
        <v>0</v>
      </c>
      <c r="H471" s="35">
        <f>H474+H472+H473</f>
        <v>0</v>
      </c>
      <c r="I471" s="35">
        <f>I474+I472+I473</f>
        <v>0</v>
      </c>
    </row>
    <row r="472" spans="2:9" ht="63" hidden="1">
      <c r="B472" s="125" t="s">
        <v>1471</v>
      </c>
      <c r="C472" s="13" t="s">
        <v>29</v>
      </c>
      <c r="D472" s="13" t="s">
        <v>111</v>
      </c>
      <c r="E472" s="110" t="s">
        <v>1752</v>
      </c>
      <c r="F472" s="2">
        <v>200</v>
      </c>
      <c r="G472" s="35"/>
      <c r="H472" s="35"/>
      <c r="I472" s="35"/>
    </row>
    <row r="473" spans="2:9" ht="49.5" customHeight="1" hidden="1">
      <c r="B473" s="125" t="s">
        <v>1757</v>
      </c>
      <c r="C473" s="13" t="s">
        <v>29</v>
      </c>
      <c r="D473" s="13" t="s">
        <v>111</v>
      </c>
      <c r="E473" s="110" t="s">
        <v>1752</v>
      </c>
      <c r="F473" s="2">
        <v>500</v>
      </c>
      <c r="G473" s="35"/>
      <c r="H473" s="35"/>
      <c r="I473" s="35"/>
    </row>
    <row r="474" spans="2:9" ht="78.75" hidden="1">
      <c r="B474" s="125" t="s">
        <v>1753</v>
      </c>
      <c r="C474" s="72" t="s">
        <v>29</v>
      </c>
      <c r="D474" s="13" t="s">
        <v>111</v>
      </c>
      <c r="E474" s="114" t="s">
        <v>531</v>
      </c>
      <c r="F474" s="2">
        <v>200</v>
      </c>
      <c r="G474" s="35"/>
      <c r="H474" s="35"/>
      <c r="I474" s="35"/>
    </row>
    <row r="475" spans="2:9" ht="95.25" customHeight="1" hidden="1">
      <c r="B475" s="125"/>
      <c r="C475" s="72"/>
      <c r="D475" s="13"/>
      <c r="E475" s="2"/>
      <c r="F475" s="2"/>
      <c r="G475" s="178"/>
      <c r="H475" s="178"/>
      <c r="I475" s="178"/>
    </row>
    <row r="476" spans="2:9" ht="32.25" customHeight="1" hidden="1" thickBot="1">
      <c r="B476" s="125"/>
      <c r="C476" s="72"/>
      <c r="D476" s="13"/>
      <c r="E476" s="2"/>
      <c r="F476" s="2"/>
      <c r="G476" s="35"/>
      <c r="H476" s="35"/>
      <c r="I476" s="35"/>
    </row>
    <row r="477" spans="2:9" ht="32.25" customHeight="1" hidden="1">
      <c r="B477" s="125" t="s">
        <v>166</v>
      </c>
      <c r="C477" s="72" t="s">
        <v>29</v>
      </c>
      <c r="D477" s="13" t="s">
        <v>111</v>
      </c>
      <c r="E477" s="325">
        <v>99</v>
      </c>
      <c r="F477" s="13"/>
      <c r="G477" s="35">
        <f aca="true" t="shared" si="20" ref="G477:I478">G478</f>
        <v>0</v>
      </c>
      <c r="H477" s="35">
        <f t="shared" si="20"/>
        <v>0</v>
      </c>
      <c r="I477" s="35">
        <f t="shared" si="20"/>
        <v>0</v>
      </c>
    </row>
    <row r="478" spans="2:9" ht="32.25" customHeight="1" hidden="1">
      <c r="B478" s="125" t="s">
        <v>167</v>
      </c>
      <c r="C478" s="72" t="s">
        <v>29</v>
      </c>
      <c r="D478" s="13" t="s">
        <v>111</v>
      </c>
      <c r="E478" s="325" t="s">
        <v>165</v>
      </c>
      <c r="F478" s="13"/>
      <c r="G478" s="35">
        <f t="shared" si="20"/>
        <v>0</v>
      </c>
      <c r="H478" s="35">
        <f t="shared" si="20"/>
        <v>0</v>
      </c>
      <c r="I478" s="35">
        <f t="shared" si="20"/>
        <v>0</v>
      </c>
    </row>
    <row r="479" spans="2:9" ht="32.25" customHeight="1" hidden="1" thickBot="1">
      <c r="B479" s="125" t="s">
        <v>1954</v>
      </c>
      <c r="C479" s="72" t="s">
        <v>29</v>
      </c>
      <c r="D479" s="13" t="s">
        <v>111</v>
      </c>
      <c r="E479" s="325" t="s">
        <v>1953</v>
      </c>
      <c r="F479" s="13" t="s">
        <v>52</v>
      </c>
      <c r="G479" s="35"/>
      <c r="H479" s="35"/>
      <c r="I479" s="35"/>
    </row>
    <row r="480" spans="2:9" ht="16.5" thickBot="1">
      <c r="B480" s="172" t="s">
        <v>42</v>
      </c>
      <c r="C480" s="8" t="s">
        <v>56</v>
      </c>
      <c r="D480" s="9" t="s">
        <v>98</v>
      </c>
      <c r="E480" s="9"/>
      <c r="F480" s="11"/>
      <c r="G480" s="33">
        <f aca="true" t="shared" si="21" ref="G480:I481">G481</f>
        <v>221671</v>
      </c>
      <c r="H480" s="33">
        <f t="shared" si="21"/>
        <v>222741</v>
      </c>
      <c r="I480" s="33">
        <f t="shared" si="21"/>
        <v>228138</v>
      </c>
    </row>
    <row r="481" spans="2:9" ht="60.75" customHeight="1">
      <c r="B481" s="232" t="s">
        <v>172</v>
      </c>
      <c r="C481" s="72" t="s">
        <v>29</v>
      </c>
      <c r="D481" s="13" t="s">
        <v>104</v>
      </c>
      <c r="E481" s="114">
        <v>12</v>
      </c>
      <c r="F481" s="2"/>
      <c r="G481" s="179">
        <f t="shared" si="21"/>
        <v>221671</v>
      </c>
      <c r="H481" s="179">
        <f t="shared" si="21"/>
        <v>222741</v>
      </c>
      <c r="I481" s="179">
        <f t="shared" si="21"/>
        <v>228138</v>
      </c>
    </row>
    <row r="482" spans="2:9" ht="15.75">
      <c r="B482" s="121" t="s">
        <v>532</v>
      </c>
      <c r="C482" s="72" t="s">
        <v>29</v>
      </c>
      <c r="D482" s="13" t="s">
        <v>104</v>
      </c>
      <c r="E482" s="180" t="s">
        <v>537</v>
      </c>
      <c r="F482" s="2"/>
      <c r="G482" s="35">
        <f>G483+G487+G492+G496+G499</f>
        <v>221671</v>
      </c>
      <c r="H482" s="35">
        <f>H483+H487+H492+H496+H499</f>
        <v>222741</v>
      </c>
      <c r="I482" s="35">
        <f>I483+I487+I492+I496+I499</f>
        <v>228138</v>
      </c>
    </row>
    <row r="483" spans="2:9" ht="31.5">
      <c r="B483" s="125" t="s">
        <v>1669</v>
      </c>
      <c r="C483" s="72" t="s">
        <v>29</v>
      </c>
      <c r="D483" s="13" t="s">
        <v>104</v>
      </c>
      <c r="E483" s="180" t="s">
        <v>538</v>
      </c>
      <c r="F483" s="2"/>
      <c r="G483" s="35">
        <f>G484+G485+G486</f>
        <v>11134</v>
      </c>
      <c r="H483" s="35">
        <f>H484+H485+H486</f>
        <v>11134</v>
      </c>
      <c r="I483" s="35">
        <f>I484+I485+I486</f>
        <v>11134</v>
      </c>
    </row>
    <row r="484" spans="2:9" ht="78.75">
      <c r="B484" s="121" t="s">
        <v>1426</v>
      </c>
      <c r="C484" s="72" t="s">
        <v>29</v>
      </c>
      <c r="D484" s="13" t="s">
        <v>104</v>
      </c>
      <c r="E484" s="180" t="s">
        <v>1612</v>
      </c>
      <c r="F484" s="2">
        <v>100</v>
      </c>
      <c r="G484" s="35">
        <v>9916</v>
      </c>
      <c r="H484" s="35">
        <v>9916</v>
      </c>
      <c r="I484" s="35">
        <v>9916</v>
      </c>
    </row>
    <row r="485" spans="2:9" ht="47.25">
      <c r="B485" s="245" t="s">
        <v>1472</v>
      </c>
      <c r="C485" s="72" t="s">
        <v>29</v>
      </c>
      <c r="D485" s="13" t="s">
        <v>104</v>
      </c>
      <c r="E485" s="180" t="s">
        <v>1612</v>
      </c>
      <c r="F485" s="2">
        <v>200</v>
      </c>
      <c r="G485" s="35">
        <v>948</v>
      </c>
      <c r="H485" s="35">
        <v>948</v>
      </c>
      <c r="I485" s="35">
        <v>948</v>
      </c>
    </row>
    <row r="486" spans="2:9" ht="31.5">
      <c r="B486" s="146" t="s">
        <v>533</v>
      </c>
      <c r="C486" s="72" t="s">
        <v>29</v>
      </c>
      <c r="D486" s="13" t="s">
        <v>104</v>
      </c>
      <c r="E486" s="180" t="s">
        <v>1612</v>
      </c>
      <c r="F486" s="2">
        <v>800</v>
      </c>
      <c r="G486" s="35">
        <v>270</v>
      </c>
      <c r="H486" s="35">
        <v>270</v>
      </c>
      <c r="I486" s="35">
        <v>270</v>
      </c>
    </row>
    <row r="487" spans="2:9" ht="30" customHeight="1">
      <c r="B487" s="125" t="s">
        <v>454</v>
      </c>
      <c r="C487" s="72" t="s">
        <v>29</v>
      </c>
      <c r="D487" s="13" t="s">
        <v>104</v>
      </c>
      <c r="E487" s="180" t="s">
        <v>539</v>
      </c>
      <c r="F487" s="2"/>
      <c r="G487" s="35">
        <f>G488+G489+G490+G491</f>
        <v>129643</v>
      </c>
      <c r="H487" s="35">
        <f>H488+H489+H490+H491</f>
        <v>129643</v>
      </c>
      <c r="I487" s="35">
        <f>I488+I489+I490+I491</f>
        <v>133686</v>
      </c>
    </row>
    <row r="488" spans="2:9" ht="78.75">
      <c r="B488" s="121" t="s">
        <v>163</v>
      </c>
      <c r="C488" s="72" t="s">
        <v>29</v>
      </c>
      <c r="D488" s="13" t="s">
        <v>104</v>
      </c>
      <c r="E488" s="180" t="s">
        <v>540</v>
      </c>
      <c r="F488" s="2">
        <v>100</v>
      </c>
      <c r="G488" s="35">
        <v>100383</v>
      </c>
      <c r="H488" s="35">
        <v>100383</v>
      </c>
      <c r="I488" s="35">
        <v>104426</v>
      </c>
    </row>
    <row r="489" spans="2:9" ht="47.25">
      <c r="B489" s="121" t="s">
        <v>970</v>
      </c>
      <c r="C489" s="72" t="s">
        <v>29</v>
      </c>
      <c r="D489" s="13" t="s">
        <v>104</v>
      </c>
      <c r="E489" s="180" t="s">
        <v>540</v>
      </c>
      <c r="F489" s="2">
        <v>200</v>
      </c>
      <c r="G489" s="35">
        <v>3327</v>
      </c>
      <c r="H489" s="35">
        <v>3327</v>
      </c>
      <c r="I489" s="35">
        <v>3327</v>
      </c>
    </row>
    <row r="490" spans="2:9" ht="47.25">
      <c r="B490" s="125" t="s">
        <v>456</v>
      </c>
      <c r="C490" s="72" t="s">
        <v>29</v>
      </c>
      <c r="D490" s="13" t="s">
        <v>104</v>
      </c>
      <c r="E490" s="180" t="s">
        <v>540</v>
      </c>
      <c r="F490" s="2">
        <v>600</v>
      </c>
      <c r="G490" s="35">
        <v>24398</v>
      </c>
      <c r="H490" s="35">
        <v>24398</v>
      </c>
      <c r="I490" s="35">
        <v>24398</v>
      </c>
    </row>
    <row r="491" spans="2:9" ht="31.5">
      <c r="B491" s="121" t="s">
        <v>164</v>
      </c>
      <c r="C491" s="72" t="s">
        <v>29</v>
      </c>
      <c r="D491" s="13" t="s">
        <v>104</v>
      </c>
      <c r="E491" s="180" t="s">
        <v>540</v>
      </c>
      <c r="F491" s="2">
        <v>800</v>
      </c>
      <c r="G491" s="35">
        <v>1535</v>
      </c>
      <c r="H491" s="35">
        <v>1535</v>
      </c>
      <c r="I491" s="35">
        <v>1535</v>
      </c>
    </row>
    <row r="492" spans="2:9" ht="31.5">
      <c r="B492" s="125" t="s">
        <v>534</v>
      </c>
      <c r="C492" s="72" t="s">
        <v>29</v>
      </c>
      <c r="D492" s="13" t="s">
        <v>104</v>
      </c>
      <c r="E492" s="180" t="s">
        <v>542</v>
      </c>
      <c r="F492" s="2"/>
      <c r="G492" s="35">
        <f>G493+G494+G495</f>
        <v>74185</v>
      </c>
      <c r="H492" s="35">
        <f>H493+H494+H495</f>
        <v>75255</v>
      </c>
      <c r="I492" s="35">
        <f>I493+I494+I495</f>
        <v>76609</v>
      </c>
    </row>
    <row r="493" spans="2:9" ht="63">
      <c r="B493" s="121" t="s">
        <v>1427</v>
      </c>
      <c r="C493" s="72" t="s">
        <v>29</v>
      </c>
      <c r="D493" s="13" t="s">
        <v>104</v>
      </c>
      <c r="E493" s="114" t="s">
        <v>541</v>
      </c>
      <c r="F493" s="2">
        <v>100</v>
      </c>
      <c r="G493" s="35">
        <v>24362</v>
      </c>
      <c r="H493" s="35">
        <v>24362</v>
      </c>
      <c r="I493" s="35">
        <v>25362</v>
      </c>
    </row>
    <row r="494" spans="2:9" ht="47.25">
      <c r="B494" s="125" t="s">
        <v>1473</v>
      </c>
      <c r="C494" s="72" t="s">
        <v>29</v>
      </c>
      <c r="D494" s="13" t="s">
        <v>104</v>
      </c>
      <c r="E494" s="106" t="s">
        <v>541</v>
      </c>
      <c r="F494" s="2">
        <v>200</v>
      </c>
      <c r="G494" s="35">
        <v>19919</v>
      </c>
      <c r="H494" s="35">
        <v>19989</v>
      </c>
      <c r="I494" s="35">
        <v>20343</v>
      </c>
    </row>
    <row r="495" spans="2:9" ht="63.75" customHeight="1">
      <c r="B495" s="121" t="s">
        <v>535</v>
      </c>
      <c r="C495" s="72" t="s">
        <v>29</v>
      </c>
      <c r="D495" s="13" t="s">
        <v>104</v>
      </c>
      <c r="E495" s="106" t="s">
        <v>541</v>
      </c>
      <c r="F495" s="2">
        <v>600</v>
      </c>
      <c r="G495" s="35">
        <v>29904</v>
      </c>
      <c r="H495" s="35">
        <v>30904</v>
      </c>
      <c r="I495" s="35">
        <v>30904</v>
      </c>
    </row>
    <row r="496" spans="2:9" ht="27.75" customHeight="1" hidden="1">
      <c r="B496" s="125" t="s">
        <v>536</v>
      </c>
      <c r="C496" s="72" t="s">
        <v>29</v>
      </c>
      <c r="D496" s="13" t="s">
        <v>104</v>
      </c>
      <c r="E496" s="114" t="s">
        <v>545</v>
      </c>
      <c r="F496" s="2"/>
      <c r="G496" s="35">
        <f>G497+G498</f>
        <v>0</v>
      </c>
      <c r="H496" s="35">
        <f>H497+H498</f>
        <v>0</v>
      </c>
      <c r="I496" s="35">
        <f>I497+I498</f>
        <v>0</v>
      </c>
    </row>
    <row r="497" spans="2:9" ht="47.25" hidden="1">
      <c r="B497" s="121" t="s">
        <v>1474</v>
      </c>
      <c r="C497" s="72" t="s">
        <v>29</v>
      </c>
      <c r="D497" s="13" t="s">
        <v>104</v>
      </c>
      <c r="E497" s="106" t="s">
        <v>543</v>
      </c>
      <c r="F497" s="2">
        <v>200</v>
      </c>
      <c r="G497" s="35"/>
      <c r="H497" s="35"/>
      <c r="I497" s="35"/>
    </row>
    <row r="498" spans="2:9" ht="47.25" hidden="1">
      <c r="B498" s="121" t="s">
        <v>1475</v>
      </c>
      <c r="C498" s="72" t="s">
        <v>29</v>
      </c>
      <c r="D498" s="13" t="s">
        <v>104</v>
      </c>
      <c r="E498" s="106" t="s">
        <v>544</v>
      </c>
      <c r="F498" s="2">
        <v>200</v>
      </c>
      <c r="G498" s="35"/>
      <c r="H498" s="35"/>
      <c r="I498" s="35"/>
    </row>
    <row r="499" spans="2:9" ht="15.75">
      <c r="B499" s="121" t="s">
        <v>1845</v>
      </c>
      <c r="C499" s="72" t="s">
        <v>29</v>
      </c>
      <c r="D499" s="13" t="s">
        <v>104</v>
      </c>
      <c r="E499" s="106" t="s">
        <v>1843</v>
      </c>
      <c r="F499" s="2"/>
      <c r="G499" s="35">
        <f>G500</f>
        <v>6709</v>
      </c>
      <c r="H499" s="35">
        <f>H500</f>
        <v>6709</v>
      </c>
      <c r="I499" s="35">
        <f>I500</f>
        <v>6709</v>
      </c>
    </row>
    <row r="500" spans="2:9" ht="48" thickBot="1">
      <c r="B500" s="121" t="s">
        <v>456</v>
      </c>
      <c r="C500" s="72" t="s">
        <v>29</v>
      </c>
      <c r="D500" s="13" t="s">
        <v>104</v>
      </c>
      <c r="E500" s="132" t="s">
        <v>1844</v>
      </c>
      <c r="F500" s="4" t="s">
        <v>18</v>
      </c>
      <c r="G500" s="35">
        <v>6709</v>
      </c>
      <c r="H500" s="35">
        <v>6709</v>
      </c>
      <c r="I500" s="35">
        <v>6709</v>
      </c>
    </row>
    <row r="501" spans="2:9" ht="16.5" thickBot="1">
      <c r="B501" s="172" t="s">
        <v>22</v>
      </c>
      <c r="C501" s="8" t="s">
        <v>56</v>
      </c>
      <c r="D501" s="9" t="s">
        <v>99</v>
      </c>
      <c r="E501" s="9"/>
      <c r="F501" s="11"/>
      <c r="G501" s="33">
        <f>G502+G515</f>
        <v>149794</v>
      </c>
      <c r="H501" s="33">
        <f>H502+H515</f>
        <v>154218</v>
      </c>
      <c r="I501" s="33">
        <f>I502+I515</f>
        <v>154691</v>
      </c>
    </row>
    <row r="502" spans="2:9" ht="47.25">
      <c r="B502" s="125" t="s">
        <v>1624</v>
      </c>
      <c r="C502" s="72" t="s">
        <v>29</v>
      </c>
      <c r="D502" s="13" t="s">
        <v>105</v>
      </c>
      <c r="E502" s="110">
        <v>10</v>
      </c>
      <c r="F502" s="22"/>
      <c r="G502" s="35">
        <f>G503+G512</f>
        <v>149794</v>
      </c>
      <c r="H502" s="35">
        <f>H503+H512</f>
        <v>154218</v>
      </c>
      <c r="I502" s="35">
        <f>I503+I512</f>
        <v>154691</v>
      </c>
    </row>
    <row r="503" spans="2:9" ht="15.75">
      <c r="B503" s="121" t="s">
        <v>549</v>
      </c>
      <c r="C503" s="72" t="s">
        <v>29</v>
      </c>
      <c r="D503" s="13" t="s">
        <v>105</v>
      </c>
      <c r="E503" s="110" t="s">
        <v>546</v>
      </c>
      <c r="F503" s="2"/>
      <c r="G503" s="35">
        <f>G504+G506+G510</f>
        <v>149744</v>
      </c>
      <c r="H503" s="35">
        <f>H504+H506+H510</f>
        <v>154168</v>
      </c>
      <c r="I503" s="35">
        <f>I504+I506+I510</f>
        <v>154641</v>
      </c>
    </row>
    <row r="504" spans="2:9" ht="31.5">
      <c r="B504" s="125" t="s">
        <v>550</v>
      </c>
      <c r="C504" s="72" t="s">
        <v>29</v>
      </c>
      <c r="D504" s="13" t="s">
        <v>105</v>
      </c>
      <c r="E504" s="110" t="s">
        <v>547</v>
      </c>
      <c r="F504" s="22"/>
      <c r="G504" s="35">
        <f>G505</f>
        <v>21123</v>
      </c>
      <c r="H504" s="35">
        <f>H505</f>
        <v>21123</v>
      </c>
      <c r="I504" s="35">
        <f>I505</f>
        <v>21123</v>
      </c>
    </row>
    <row r="505" spans="2:9" ht="31.5">
      <c r="B505" s="121" t="s">
        <v>551</v>
      </c>
      <c r="C505" s="72" t="s">
        <v>29</v>
      </c>
      <c r="D505" s="13" t="s">
        <v>105</v>
      </c>
      <c r="E505" s="110" t="s">
        <v>548</v>
      </c>
      <c r="F505" s="2">
        <v>500</v>
      </c>
      <c r="G505" s="35">
        <v>21123</v>
      </c>
      <c r="H505" s="35">
        <v>21123</v>
      </c>
      <c r="I505" s="35">
        <v>21123</v>
      </c>
    </row>
    <row r="506" spans="2:9" ht="31.5">
      <c r="B506" s="232" t="s">
        <v>552</v>
      </c>
      <c r="C506" s="72" t="s">
        <v>29</v>
      </c>
      <c r="D506" s="13" t="s">
        <v>105</v>
      </c>
      <c r="E506" s="110" t="s">
        <v>556</v>
      </c>
      <c r="F506" s="22"/>
      <c r="G506" s="35">
        <f>G507+G508+G509</f>
        <v>128621</v>
      </c>
      <c r="H506" s="35">
        <f>H507+H508+H509</f>
        <v>129045</v>
      </c>
      <c r="I506" s="35">
        <f>I507+I508+I509</f>
        <v>129518</v>
      </c>
    </row>
    <row r="507" spans="2:9" ht="78.75">
      <c r="B507" s="121" t="s">
        <v>1428</v>
      </c>
      <c r="C507" s="72" t="s">
        <v>29</v>
      </c>
      <c r="D507" s="13" t="s">
        <v>105</v>
      </c>
      <c r="E507" s="110" t="s">
        <v>557</v>
      </c>
      <c r="F507" s="22">
        <v>800</v>
      </c>
      <c r="G507" s="35">
        <v>124870</v>
      </c>
      <c r="H507" s="35">
        <v>124870</v>
      </c>
      <c r="I507" s="35">
        <v>124870</v>
      </c>
    </row>
    <row r="508" spans="2:9" ht="110.25">
      <c r="B508" s="125" t="s">
        <v>553</v>
      </c>
      <c r="C508" s="72" t="s">
        <v>29</v>
      </c>
      <c r="D508" s="13" t="s">
        <v>105</v>
      </c>
      <c r="E508" s="110" t="s">
        <v>558</v>
      </c>
      <c r="F508" s="22">
        <v>800</v>
      </c>
      <c r="G508" s="35">
        <v>3621</v>
      </c>
      <c r="H508" s="35">
        <v>4030</v>
      </c>
      <c r="I508" s="35">
        <v>4487</v>
      </c>
    </row>
    <row r="509" spans="2:9" ht="63">
      <c r="B509" s="121" t="s">
        <v>1755</v>
      </c>
      <c r="C509" s="72" t="s">
        <v>29</v>
      </c>
      <c r="D509" s="13" t="s">
        <v>105</v>
      </c>
      <c r="E509" s="110" t="s">
        <v>1754</v>
      </c>
      <c r="F509" s="22">
        <v>800</v>
      </c>
      <c r="G509" s="35">
        <v>130</v>
      </c>
      <c r="H509" s="35">
        <v>145</v>
      </c>
      <c r="I509" s="35">
        <v>161</v>
      </c>
    </row>
    <row r="510" spans="2:9" ht="31.5">
      <c r="B510" s="121" t="s">
        <v>554</v>
      </c>
      <c r="C510" s="72" t="s">
        <v>29</v>
      </c>
      <c r="D510" s="13" t="s">
        <v>105</v>
      </c>
      <c r="E510" s="110" t="s">
        <v>559</v>
      </c>
      <c r="F510" s="22"/>
      <c r="G510" s="35">
        <f>G511</f>
        <v>0</v>
      </c>
      <c r="H510" s="35">
        <f>H511</f>
        <v>4000</v>
      </c>
      <c r="I510" s="35">
        <f>I511</f>
        <v>4000</v>
      </c>
    </row>
    <row r="511" spans="2:9" ht="31.5">
      <c r="B511" s="125" t="s">
        <v>555</v>
      </c>
      <c r="C511" s="72" t="s">
        <v>29</v>
      </c>
      <c r="D511" s="13" t="s">
        <v>105</v>
      </c>
      <c r="E511" s="110" t="s">
        <v>560</v>
      </c>
      <c r="F511" s="2">
        <v>800</v>
      </c>
      <c r="G511" s="35">
        <v>0</v>
      </c>
      <c r="H511" s="35">
        <v>4000</v>
      </c>
      <c r="I511" s="35">
        <v>4000</v>
      </c>
    </row>
    <row r="512" spans="2:9" ht="15.75">
      <c r="B512" s="121" t="s">
        <v>562</v>
      </c>
      <c r="C512" s="72" t="s">
        <v>29</v>
      </c>
      <c r="D512" s="13" t="s">
        <v>105</v>
      </c>
      <c r="E512" s="110" t="s">
        <v>139</v>
      </c>
      <c r="F512" s="22"/>
      <c r="G512" s="35">
        <f aca="true" t="shared" si="22" ref="G512:I513">G513</f>
        <v>50</v>
      </c>
      <c r="H512" s="35">
        <f t="shared" si="22"/>
        <v>50</v>
      </c>
      <c r="I512" s="35">
        <f t="shared" si="22"/>
        <v>50</v>
      </c>
    </row>
    <row r="513" spans="2:9" ht="31.5">
      <c r="B513" s="174" t="s">
        <v>162</v>
      </c>
      <c r="C513" s="72" t="s">
        <v>29</v>
      </c>
      <c r="D513" s="13" t="s">
        <v>105</v>
      </c>
      <c r="E513" s="110" t="s">
        <v>561</v>
      </c>
      <c r="F513" s="22"/>
      <c r="G513" s="35">
        <f t="shared" si="22"/>
        <v>50</v>
      </c>
      <c r="H513" s="35">
        <f t="shared" si="22"/>
        <v>50</v>
      </c>
      <c r="I513" s="35">
        <f t="shared" si="22"/>
        <v>50</v>
      </c>
    </row>
    <row r="514" spans="2:9" ht="48" thickBot="1">
      <c r="B514" s="121" t="s">
        <v>456</v>
      </c>
      <c r="C514" s="72" t="s">
        <v>29</v>
      </c>
      <c r="D514" s="13" t="s">
        <v>105</v>
      </c>
      <c r="E514" s="110" t="s">
        <v>563</v>
      </c>
      <c r="F514" s="22">
        <v>600</v>
      </c>
      <c r="G514" s="35">
        <v>50</v>
      </c>
      <c r="H514" s="35">
        <v>50</v>
      </c>
      <c r="I514" s="35">
        <v>50</v>
      </c>
    </row>
    <row r="515" spans="2:9" ht="16.5" hidden="1" thickBot="1">
      <c r="B515" s="121" t="s">
        <v>166</v>
      </c>
      <c r="C515" s="72" t="s">
        <v>29</v>
      </c>
      <c r="D515" s="13" t="s">
        <v>105</v>
      </c>
      <c r="E515" s="110">
        <v>99</v>
      </c>
      <c r="F515" s="22"/>
      <c r="G515" s="35">
        <f>G516</f>
        <v>0</v>
      </c>
      <c r="H515" s="35">
        <f>H516</f>
        <v>0</v>
      </c>
      <c r="I515" s="35">
        <f>I516</f>
        <v>0</v>
      </c>
    </row>
    <row r="516" spans="2:9" ht="19.5" customHeight="1" hidden="1">
      <c r="B516" s="125" t="s">
        <v>167</v>
      </c>
      <c r="C516" s="72" t="s">
        <v>29</v>
      </c>
      <c r="D516" s="13" t="s">
        <v>105</v>
      </c>
      <c r="E516" s="110" t="s">
        <v>165</v>
      </c>
      <c r="F516" s="22"/>
      <c r="G516" s="35">
        <f>G517+G518</f>
        <v>0</v>
      </c>
      <c r="H516" s="35">
        <f>H517+H518</f>
        <v>0</v>
      </c>
      <c r="I516" s="35">
        <f>I517+I518</f>
        <v>0</v>
      </c>
    </row>
    <row r="517" spans="2:9" ht="32.25" hidden="1" thickBot="1">
      <c r="B517" s="125" t="s">
        <v>1419</v>
      </c>
      <c r="C517" s="72" t="s">
        <v>29</v>
      </c>
      <c r="D517" s="13" t="s">
        <v>105</v>
      </c>
      <c r="E517" s="110" t="s">
        <v>1420</v>
      </c>
      <c r="F517" s="2">
        <v>800</v>
      </c>
      <c r="G517" s="35"/>
      <c r="H517" s="35"/>
      <c r="I517" s="35"/>
    </row>
    <row r="518" spans="2:9" ht="65.25" customHeight="1" hidden="1" thickBot="1">
      <c r="B518" s="297" t="s">
        <v>1842</v>
      </c>
      <c r="C518" s="72" t="s">
        <v>29</v>
      </c>
      <c r="D518" s="13" t="s">
        <v>105</v>
      </c>
      <c r="E518" s="110" t="s">
        <v>1710</v>
      </c>
      <c r="F518" s="2">
        <v>500</v>
      </c>
      <c r="G518" s="35"/>
      <c r="H518" s="35"/>
      <c r="I518" s="35"/>
    </row>
    <row r="519" spans="2:9" ht="16.5" thickBot="1">
      <c r="B519" s="246" t="s">
        <v>20</v>
      </c>
      <c r="C519" s="181" t="s">
        <v>29</v>
      </c>
      <c r="D519" s="182" t="s">
        <v>30</v>
      </c>
      <c r="E519" s="10"/>
      <c r="F519" s="10"/>
      <c r="G519" s="183">
        <f>G520</f>
        <v>6279339</v>
      </c>
      <c r="H519" s="183">
        <f>H520</f>
        <v>4972911</v>
      </c>
      <c r="I519" s="183">
        <f>I520</f>
        <v>5160026</v>
      </c>
    </row>
    <row r="520" spans="2:9" ht="47.25">
      <c r="B520" s="121" t="s">
        <v>145</v>
      </c>
      <c r="C520" s="70" t="s">
        <v>29</v>
      </c>
      <c r="D520" s="71" t="s">
        <v>30</v>
      </c>
      <c r="E520" s="106">
        <v>10</v>
      </c>
      <c r="F520" s="107"/>
      <c r="G520" s="95">
        <f>G521+G545</f>
        <v>6279339</v>
      </c>
      <c r="H520" s="95">
        <f>H521+H545</f>
        <v>4972911</v>
      </c>
      <c r="I520" s="95">
        <f>I521+I545</f>
        <v>5160026</v>
      </c>
    </row>
    <row r="521" spans="2:9" ht="33.75" customHeight="1">
      <c r="B521" s="121" t="s">
        <v>146</v>
      </c>
      <c r="C521" s="70" t="s">
        <v>29</v>
      </c>
      <c r="D521" s="71" t="s">
        <v>30</v>
      </c>
      <c r="E521" s="106" t="s">
        <v>127</v>
      </c>
      <c r="F521" s="107"/>
      <c r="G521" s="95">
        <f>G522+G525+G527+G535+G540</f>
        <v>5478000</v>
      </c>
      <c r="H521" s="95">
        <f>H522+H525+H527+H535+H540</f>
        <v>4166514</v>
      </c>
      <c r="I521" s="95">
        <f>I522+I525+I527+I535+I540</f>
        <v>4345463</v>
      </c>
    </row>
    <row r="522" spans="2:9" ht="31.5">
      <c r="B522" s="121" t="s">
        <v>147</v>
      </c>
      <c r="C522" s="70" t="s">
        <v>29</v>
      </c>
      <c r="D522" s="71" t="s">
        <v>30</v>
      </c>
      <c r="E522" s="106" t="s">
        <v>128</v>
      </c>
      <c r="F522" s="108"/>
      <c r="G522" s="95">
        <f>G523+G524</f>
        <v>1731468</v>
      </c>
      <c r="H522" s="95">
        <f>H523+H524</f>
        <v>1848314</v>
      </c>
      <c r="I522" s="95">
        <f>I523+I524</f>
        <v>1876471</v>
      </c>
    </row>
    <row r="523" spans="2:9" ht="47.25">
      <c r="B523" s="121" t="s">
        <v>1476</v>
      </c>
      <c r="C523" s="70" t="s">
        <v>29</v>
      </c>
      <c r="D523" s="71" t="s">
        <v>30</v>
      </c>
      <c r="E523" s="106" t="s">
        <v>129</v>
      </c>
      <c r="F523" s="81">
        <v>200</v>
      </c>
      <c r="G523" s="35">
        <v>1726430</v>
      </c>
      <c r="H523" s="35">
        <v>1843314</v>
      </c>
      <c r="I523" s="35">
        <v>1871471</v>
      </c>
    </row>
    <row r="524" spans="2:9" ht="36" customHeight="1">
      <c r="B524" s="121" t="s">
        <v>148</v>
      </c>
      <c r="C524" s="70" t="s">
        <v>29</v>
      </c>
      <c r="D524" s="71" t="s">
        <v>30</v>
      </c>
      <c r="E524" s="106" t="s">
        <v>129</v>
      </c>
      <c r="F524" s="81">
        <v>800</v>
      </c>
      <c r="G524" s="35">
        <v>5038</v>
      </c>
      <c r="H524" s="35">
        <v>5000</v>
      </c>
      <c r="I524" s="35">
        <v>5000</v>
      </c>
    </row>
    <row r="525" spans="2:9" ht="31.5">
      <c r="B525" s="121" t="s">
        <v>149</v>
      </c>
      <c r="C525" s="70" t="s">
        <v>29</v>
      </c>
      <c r="D525" s="71" t="s">
        <v>30</v>
      </c>
      <c r="E525" s="106" t="s">
        <v>130</v>
      </c>
      <c r="F525" s="81"/>
      <c r="G525" s="95">
        <f>G526</f>
        <v>359904</v>
      </c>
      <c r="H525" s="95">
        <f>H526</f>
        <v>2000</v>
      </c>
      <c r="I525" s="95">
        <f>I526</f>
        <v>26000</v>
      </c>
    </row>
    <row r="526" spans="2:9" ht="47.25">
      <c r="B526" s="121" t="s">
        <v>1477</v>
      </c>
      <c r="C526" s="70" t="s">
        <v>29</v>
      </c>
      <c r="D526" s="71" t="s">
        <v>30</v>
      </c>
      <c r="E526" s="106" t="s">
        <v>131</v>
      </c>
      <c r="F526" s="81">
        <v>200</v>
      </c>
      <c r="G526" s="35">
        <v>359904</v>
      </c>
      <c r="H526" s="35">
        <v>2000</v>
      </c>
      <c r="I526" s="35">
        <v>26000</v>
      </c>
    </row>
    <row r="527" spans="2:9" ht="31.5">
      <c r="B527" s="125" t="s">
        <v>150</v>
      </c>
      <c r="C527" s="70" t="s">
        <v>29</v>
      </c>
      <c r="D527" s="71" t="s">
        <v>30</v>
      </c>
      <c r="E527" s="106" t="s">
        <v>132</v>
      </c>
      <c r="F527" s="81"/>
      <c r="G527" s="95">
        <f>G528+G529+G530+G531+G532+G533+G534</f>
        <v>1969212</v>
      </c>
      <c r="H527" s="95">
        <f>H528+H529+H530+H531+H532+H533+H534</f>
        <v>1544660</v>
      </c>
      <c r="I527" s="95">
        <f>I528+I529+I530+I531+I532+I533+I534</f>
        <v>1582623</v>
      </c>
    </row>
    <row r="528" spans="2:9" ht="34.5" customHeight="1">
      <c r="B528" s="121" t="s">
        <v>1478</v>
      </c>
      <c r="C528" s="70" t="s">
        <v>29</v>
      </c>
      <c r="D528" s="71" t="s">
        <v>30</v>
      </c>
      <c r="E528" s="106" t="s">
        <v>133</v>
      </c>
      <c r="F528" s="81">
        <v>200</v>
      </c>
      <c r="G528" s="35">
        <v>574</v>
      </c>
      <c r="H528" s="35">
        <v>10000</v>
      </c>
      <c r="I528" s="35">
        <v>10000</v>
      </c>
    </row>
    <row r="529" spans="2:9" ht="47.25">
      <c r="B529" s="121" t="s">
        <v>151</v>
      </c>
      <c r="C529" s="70" t="s">
        <v>29</v>
      </c>
      <c r="D529" s="71" t="s">
        <v>30</v>
      </c>
      <c r="E529" s="106" t="s">
        <v>133</v>
      </c>
      <c r="F529" s="81">
        <v>400</v>
      </c>
      <c r="G529" s="35">
        <v>1964906</v>
      </c>
      <c r="H529" s="35">
        <v>1534660</v>
      </c>
      <c r="I529" s="35">
        <v>1572623</v>
      </c>
    </row>
    <row r="530" spans="2:9" ht="31.5" hidden="1">
      <c r="B530" s="121" t="s">
        <v>152</v>
      </c>
      <c r="C530" s="70" t="s">
        <v>29</v>
      </c>
      <c r="D530" s="71" t="s">
        <v>30</v>
      </c>
      <c r="E530" s="106" t="s">
        <v>133</v>
      </c>
      <c r="F530" s="81">
        <v>800</v>
      </c>
      <c r="G530" s="35">
        <v>3732</v>
      </c>
      <c r="H530" s="35">
        <v>0</v>
      </c>
      <c r="I530" s="35">
        <v>0</v>
      </c>
    </row>
    <row r="531" spans="2:9" ht="63" hidden="1">
      <c r="B531" s="121" t="s">
        <v>1853</v>
      </c>
      <c r="C531" s="71" t="s">
        <v>29</v>
      </c>
      <c r="D531" s="71" t="s">
        <v>30</v>
      </c>
      <c r="E531" s="106" t="s">
        <v>1852</v>
      </c>
      <c r="F531" s="81">
        <v>400</v>
      </c>
      <c r="G531" s="35"/>
      <c r="H531" s="35"/>
      <c r="I531" s="35"/>
    </row>
    <row r="532" spans="2:9" ht="54.75" customHeight="1" hidden="1">
      <c r="B532" s="121" t="s">
        <v>1854</v>
      </c>
      <c r="C532" s="71" t="s">
        <v>29</v>
      </c>
      <c r="D532" s="71" t="s">
        <v>30</v>
      </c>
      <c r="E532" s="106" t="s">
        <v>1850</v>
      </c>
      <c r="F532" s="81">
        <v>400</v>
      </c>
      <c r="G532" s="35"/>
      <c r="H532" s="35"/>
      <c r="I532" s="35"/>
    </row>
    <row r="533" spans="2:9" ht="82.5" customHeight="1" hidden="1">
      <c r="B533" s="121" t="s">
        <v>1855</v>
      </c>
      <c r="C533" s="71" t="s">
        <v>29</v>
      </c>
      <c r="D533" s="71" t="s">
        <v>30</v>
      </c>
      <c r="E533" s="106" t="s">
        <v>1851</v>
      </c>
      <c r="F533" s="81">
        <v>400</v>
      </c>
      <c r="G533" s="35"/>
      <c r="H533" s="35"/>
      <c r="I533" s="35"/>
    </row>
    <row r="534" spans="2:9" ht="63" hidden="1">
      <c r="B534" s="121" t="s">
        <v>1856</v>
      </c>
      <c r="C534" s="71" t="s">
        <v>29</v>
      </c>
      <c r="D534" s="71" t="s">
        <v>30</v>
      </c>
      <c r="E534" s="106" t="s">
        <v>1851</v>
      </c>
      <c r="F534" s="81">
        <v>800</v>
      </c>
      <c r="G534" s="35"/>
      <c r="H534" s="35"/>
      <c r="I534" s="35"/>
    </row>
    <row r="535" spans="2:9" ht="47.25">
      <c r="B535" s="125" t="s">
        <v>153</v>
      </c>
      <c r="C535" s="70" t="s">
        <v>29</v>
      </c>
      <c r="D535" s="71" t="s">
        <v>30</v>
      </c>
      <c r="E535" s="106" t="s">
        <v>134</v>
      </c>
      <c r="F535" s="81"/>
      <c r="G535" s="95">
        <f>G536+G537+G538+G539</f>
        <v>1051759</v>
      </c>
      <c r="H535" s="95">
        <f>H536+H537+H538+H539</f>
        <v>761090</v>
      </c>
      <c r="I535" s="95">
        <f>I536+I537+I538+I539</f>
        <v>625000</v>
      </c>
    </row>
    <row r="536" spans="2:9" ht="63" hidden="1">
      <c r="B536" s="121" t="s">
        <v>1479</v>
      </c>
      <c r="C536" s="70" t="s">
        <v>29</v>
      </c>
      <c r="D536" s="71" t="s">
        <v>30</v>
      </c>
      <c r="E536" s="106" t="s">
        <v>135</v>
      </c>
      <c r="F536" s="81">
        <v>200</v>
      </c>
      <c r="G536" s="35">
        <v>150</v>
      </c>
      <c r="H536" s="35">
        <v>0</v>
      </c>
      <c r="I536" s="35">
        <v>0</v>
      </c>
    </row>
    <row r="537" spans="2:9" ht="63">
      <c r="B537" s="121" t="s">
        <v>154</v>
      </c>
      <c r="C537" s="70" t="s">
        <v>29</v>
      </c>
      <c r="D537" s="71" t="s">
        <v>30</v>
      </c>
      <c r="E537" s="106" t="s">
        <v>135</v>
      </c>
      <c r="F537" s="81">
        <v>400</v>
      </c>
      <c r="G537" s="35">
        <v>1051609</v>
      </c>
      <c r="H537" s="35">
        <v>761090</v>
      </c>
      <c r="I537" s="35">
        <v>625000</v>
      </c>
    </row>
    <row r="538" spans="2:9" ht="63" hidden="1">
      <c r="B538" s="121" t="s">
        <v>1734</v>
      </c>
      <c r="C538" s="70" t="s">
        <v>29</v>
      </c>
      <c r="D538" s="71" t="s">
        <v>30</v>
      </c>
      <c r="E538" s="106" t="s">
        <v>1857</v>
      </c>
      <c r="F538" s="81">
        <v>400</v>
      </c>
      <c r="G538" s="35"/>
      <c r="H538" s="35"/>
      <c r="I538" s="35"/>
    </row>
    <row r="539" spans="2:9" ht="63" hidden="1">
      <c r="B539" s="121" t="s">
        <v>1859</v>
      </c>
      <c r="C539" s="70" t="s">
        <v>29</v>
      </c>
      <c r="D539" s="71" t="s">
        <v>30</v>
      </c>
      <c r="E539" s="106" t="s">
        <v>1858</v>
      </c>
      <c r="F539" s="81">
        <v>400</v>
      </c>
      <c r="G539" s="35"/>
      <c r="H539" s="35"/>
      <c r="I539" s="35"/>
    </row>
    <row r="540" spans="2:9" ht="126">
      <c r="B540" s="121" t="s">
        <v>221</v>
      </c>
      <c r="C540" s="70" t="s">
        <v>29</v>
      </c>
      <c r="D540" s="71" t="s">
        <v>30</v>
      </c>
      <c r="E540" s="106" t="s">
        <v>136</v>
      </c>
      <c r="F540" s="108"/>
      <c r="G540" s="95">
        <f>G541+G542+G543+G544</f>
        <v>365657</v>
      </c>
      <c r="H540" s="95">
        <f>H541+H542+H543+H544</f>
        <v>10450</v>
      </c>
      <c r="I540" s="95">
        <f>I541+I542+I543+I544</f>
        <v>235369</v>
      </c>
    </row>
    <row r="541" spans="2:9" ht="63">
      <c r="B541" s="121" t="s">
        <v>155</v>
      </c>
      <c r="C541" s="70" t="s">
        <v>29</v>
      </c>
      <c r="D541" s="71" t="s">
        <v>30</v>
      </c>
      <c r="E541" s="106" t="s">
        <v>137</v>
      </c>
      <c r="F541" s="81">
        <v>500</v>
      </c>
      <c r="G541" s="35">
        <v>0</v>
      </c>
      <c r="H541" s="35">
        <v>0</v>
      </c>
      <c r="I541" s="35">
        <v>235369</v>
      </c>
    </row>
    <row r="542" spans="2:9" ht="31.5">
      <c r="B542" s="121" t="s">
        <v>220</v>
      </c>
      <c r="C542" s="70" t="s">
        <v>29</v>
      </c>
      <c r="D542" s="71" t="s">
        <v>30</v>
      </c>
      <c r="E542" s="106" t="s">
        <v>138</v>
      </c>
      <c r="F542" s="81">
        <v>500</v>
      </c>
      <c r="G542" s="35">
        <v>365657</v>
      </c>
      <c r="H542" s="35">
        <v>10450</v>
      </c>
      <c r="I542" s="35">
        <v>0</v>
      </c>
    </row>
    <row r="543" spans="2:9" ht="47.25" hidden="1">
      <c r="B543" s="121" t="s">
        <v>1412</v>
      </c>
      <c r="C543" s="70" t="s">
        <v>29</v>
      </c>
      <c r="D543" s="71" t="s">
        <v>30</v>
      </c>
      <c r="E543" s="106" t="s">
        <v>1411</v>
      </c>
      <c r="F543" s="81">
        <v>500</v>
      </c>
      <c r="G543" s="35"/>
      <c r="H543" s="35"/>
      <c r="I543" s="35"/>
    </row>
    <row r="544" spans="2:9" ht="49.5" customHeight="1" hidden="1">
      <c r="B544" s="121" t="s">
        <v>1746</v>
      </c>
      <c r="C544" s="70" t="s">
        <v>29</v>
      </c>
      <c r="D544" s="71" t="s">
        <v>30</v>
      </c>
      <c r="E544" s="106" t="s">
        <v>1747</v>
      </c>
      <c r="F544" s="81">
        <v>500</v>
      </c>
      <c r="G544" s="35"/>
      <c r="H544" s="35"/>
      <c r="I544" s="35"/>
    </row>
    <row r="545" spans="2:9" ht="15.75">
      <c r="B545" s="121" t="s">
        <v>156</v>
      </c>
      <c r="C545" s="70" t="s">
        <v>29</v>
      </c>
      <c r="D545" s="71" t="s">
        <v>30</v>
      </c>
      <c r="E545" s="106" t="s">
        <v>139</v>
      </c>
      <c r="F545" s="81"/>
      <c r="G545" s="95">
        <f>G546+G550+G552</f>
        <v>801339</v>
      </c>
      <c r="H545" s="95">
        <f>H546+H550+H552</f>
        <v>806397</v>
      </c>
      <c r="I545" s="95">
        <f>I546+I550+I552</f>
        <v>814563</v>
      </c>
    </row>
    <row r="546" spans="2:9" ht="31.5">
      <c r="B546" s="121" t="s">
        <v>157</v>
      </c>
      <c r="C546" s="70" t="s">
        <v>29</v>
      </c>
      <c r="D546" s="71" t="s">
        <v>30</v>
      </c>
      <c r="E546" s="106" t="s">
        <v>140</v>
      </c>
      <c r="F546" s="81"/>
      <c r="G546" s="95">
        <f>G547+G548+G549</f>
        <v>12263</v>
      </c>
      <c r="H546" s="95">
        <f>H547+H548+H549</f>
        <v>12263</v>
      </c>
      <c r="I546" s="95">
        <f>I547+I548+I549</f>
        <v>12604</v>
      </c>
    </row>
    <row r="547" spans="2:9" ht="78.75">
      <c r="B547" s="121" t="s">
        <v>158</v>
      </c>
      <c r="C547" s="70" t="s">
        <v>29</v>
      </c>
      <c r="D547" s="71" t="s">
        <v>30</v>
      </c>
      <c r="E547" s="106" t="s">
        <v>1617</v>
      </c>
      <c r="F547" s="81">
        <v>100</v>
      </c>
      <c r="G547" s="35">
        <v>11334</v>
      </c>
      <c r="H547" s="35">
        <v>11334</v>
      </c>
      <c r="I547" s="35">
        <v>11675</v>
      </c>
    </row>
    <row r="548" spans="2:9" ht="47.25">
      <c r="B548" s="121" t="s">
        <v>1207</v>
      </c>
      <c r="C548" s="70" t="s">
        <v>29</v>
      </c>
      <c r="D548" s="71" t="s">
        <v>30</v>
      </c>
      <c r="E548" s="106" t="s">
        <v>1617</v>
      </c>
      <c r="F548" s="81">
        <v>200</v>
      </c>
      <c r="G548" s="35">
        <v>724</v>
      </c>
      <c r="H548" s="35">
        <v>724</v>
      </c>
      <c r="I548" s="35">
        <v>724</v>
      </c>
    </row>
    <row r="549" spans="2:9" ht="31.5">
      <c r="B549" s="121" t="s">
        <v>159</v>
      </c>
      <c r="C549" s="70" t="s">
        <v>29</v>
      </c>
      <c r="D549" s="71" t="s">
        <v>30</v>
      </c>
      <c r="E549" s="106" t="s">
        <v>1617</v>
      </c>
      <c r="F549" s="81">
        <v>800</v>
      </c>
      <c r="G549" s="35">
        <v>205</v>
      </c>
      <c r="H549" s="35">
        <v>205</v>
      </c>
      <c r="I549" s="35">
        <v>205</v>
      </c>
    </row>
    <row r="550" spans="2:9" ht="47.25">
      <c r="B550" s="121" t="s">
        <v>160</v>
      </c>
      <c r="C550" s="70" t="s">
        <v>29</v>
      </c>
      <c r="D550" s="71" t="s">
        <v>30</v>
      </c>
      <c r="E550" s="106" t="s">
        <v>141</v>
      </c>
      <c r="F550" s="81"/>
      <c r="G550" s="89">
        <f>G551</f>
        <v>710000</v>
      </c>
      <c r="H550" s="89">
        <f>H551</f>
        <v>717000</v>
      </c>
      <c r="I550" s="89">
        <f>I551</f>
        <v>723000</v>
      </c>
    </row>
    <row r="551" spans="2:9" ht="47.25">
      <c r="B551" s="121" t="s">
        <v>161</v>
      </c>
      <c r="C551" s="70" t="s">
        <v>29</v>
      </c>
      <c r="D551" s="71" t="s">
        <v>30</v>
      </c>
      <c r="E551" s="106" t="s">
        <v>142</v>
      </c>
      <c r="F551" s="81">
        <v>800</v>
      </c>
      <c r="G551" s="35">
        <v>710000</v>
      </c>
      <c r="H551" s="35">
        <v>717000</v>
      </c>
      <c r="I551" s="35">
        <v>723000</v>
      </c>
    </row>
    <row r="552" spans="2:9" ht="31.5">
      <c r="B552" s="121" t="s">
        <v>162</v>
      </c>
      <c r="C552" s="70" t="s">
        <v>29</v>
      </c>
      <c r="D552" s="71" t="s">
        <v>30</v>
      </c>
      <c r="E552" s="106" t="s">
        <v>143</v>
      </c>
      <c r="F552" s="81"/>
      <c r="G552" s="95">
        <f>G553+G554+G555</f>
        <v>79076</v>
      </c>
      <c r="H552" s="95">
        <f>H553+H554+H555</f>
        <v>77134</v>
      </c>
      <c r="I552" s="95">
        <f>I553+I554+I555</f>
        <v>78959</v>
      </c>
    </row>
    <row r="553" spans="2:9" ht="78.75">
      <c r="B553" s="121" t="s">
        <v>163</v>
      </c>
      <c r="C553" s="70" t="s">
        <v>29</v>
      </c>
      <c r="D553" s="71" t="s">
        <v>30</v>
      </c>
      <c r="E553" s="106" t="s">
        <v>144</v>
      </c>
      <c r="F553" s="81">
        <v>100</v>
      </c>
      <c r="G553" s="35">
        <v>58675</v>
      </c>
      <c r="H553" s="35">
        <v>58675</v>
      </c>
      <c r="I553" s="35">
        <v>60442</v>
      </c>
    </row>
    <row r="554" spans="2:9" ht="47.25">
      <c r="B554" s="121" t="s">
        <v>970</v>
      </c>
      <c r="C554" s="70" t="s">
        <v>29</v>
      </c>
      <c r="D554" s="71" t="s">
        <v>30</v>
      </c>
      <c r="E554" s="106" t="s">
        <v>144</v>
      </c>
      <c r="F554" s="81">
        <v>200</v>
      </c>
      <c r="G554" s="35">
        <v>19758</v>
      </c>
      <c r="H554" s="35">
        <v>17816</v>
      </c>
      <c r="I554" s="35">
        <v>17874</v>
      </c>
    </row>
    <row r="555" spans="2:9" ht="32.25" thickBot="1">
      <c r="B555" s="244" t="s">
        <v>164</v>
      </c>
      <c r="C555" s="70" t="s">
        <v>29</v>
      </c>
      <c r="D555" s="71" t="s">
        <v>30</v>
      </c>
      <c r="E555" s="106" t="s">
        <v>144</v>
      </c>
      <c r="F555" s="81">
        <v>800</v>
      </c>
      <c r="G555" s="35">
        <v>643</v>
      </c>
      <c r="H555" s="35">
        <v>643</v>
      </c>
      <c r="I555" s="35">
        <v>643</v>
      </c>
    </row>
    <row r="556" spans="2:9" ht="24.75" customHeight="1" thickBot="1">
      <c r="B556" s="172" t="s">
        <v>8</v>
      </c>
      <c r="C556" s="8" t="s">
        <v>56</v>
      </c>
      <c r="D556" s="9">
        <v>12</v>
      </c>
      <c r="E556" s="9"/>
      <c r="F556" s="11"/>
      <c r="G556" s="33">
        <f>G562+G567+G633+G597+G601+G607+G557</f>
        <v>1360235</v>
      </c>
      <c r="H556" s="33">
        <f>H562+H567+H633+H597+H601+H607+H557</f>
        <v>5870800</v>
      </c>
      <c r="I556" s="33">
        <f>I562+I567+I633+I597+I601+I607+I557</f>
        <v>767487</v>
      </c>
    </row>
    <row r="557" spans="2:9" ht="31.5">
      <c r="B557" s="232" t="s">
        <v>1625</v>
      </c>
      <c r="C557" s="167">
        <v>4</v>
      </c>
      <c r="D557" s="2">
        <v>12</v>
      </c>
      <c r="E557" s="168">
        <v>4</v>
      </c>
      <c r="F557" s="3"/>
      <c r="G557" s="99">
        <f aca="true" t="shared" si="23" ref="G557:I558">G558</f>
        <v>35</v>
      </c>
      <c r="H557" s="99">
        <f t="shared" si="23"/>
        <v>70</v>
      </c>
      <c r="I557" s="99">
        <f t="shared" si="23"/>
        <v>35</v>
      </c>
    </row>
    <row r="558" spans="2:9" ht="15.75">
      <c r="B558" s="232" t="s">
        <v>787</v>
      </c>
      <c r="C558" s="169">
        <v>4</v>
      </c>
      <c r="D558" s="2">
        <v>12</v>
      </c>
      <c r="E558" s="114" t="s">
        <v>788</v>
      </c>
      <c r="F558" s="3"/>
      <c r="G558" s="35">
        <f t="shared" si="23"/>
        <v>35</v>
      </c>
      <c r="H558" s="35">
        <f t="shared" si="23"/>
        <v>70</v>
      </c>
      <c r="I558" s="35">
        <f t="shared" si="23"/>
        <v>35</v>
      </c>
    </row>
    <row r="559" spans="2:9" ht="47.25">
      <c r="B559" s="232" t="s">
        <v>182</v>
      </c>
      <c r="C559" s="169">
        <v>4</v>
      </c>
      <c r="D559" s="2">
        <v>12</v>
      </c>
      <c r="E559" s="114" t="s">
        <v>207</v>
      </c>
      <c r="F559" s="3"/>
      <c r="G559" s="35">
        <f>G561+G560</f>
        <v>35</v>
      </c>
      <c r="H559" s="35">
        <f>H561+H560</f>
        <v>70</v>
      </c>
      <c r="I559" s="35">
        <f>I561+I560</f>
        <v>35</v>
      </c>
    </row>
    <row r="560" spans="2:9" ht="49.5" hidden="1">
      <c r="B560" s="301" t="s">
        <v>1803</v>
      </c>
      <c r="C560" s="169">
        <v>4</v>
      </c>
      <c r="D560" s="2">
        <v>12</v>
      </c>
      <c r="E560" s="114" t="s">
        <v>1758</v>
      </c>
      <c r="F560" s="3">
        <v>200</v>
      </c>
      <c r="G560" s="35"/>
      <c r="H560" s="35"/>
      <c r="I560" s="35"/>
    </row>
    <row r="561" spans="2:9" ht="63">
      <c r="B561" s="232" t="s">
        <v>1480</v>
      </c>
      <c r="C561" s="169">
        <v>4</v>
      </c>
      <c r="D561" s="2">
        <v>12</v>
      </c>
      <c r="E561" s="114" t="s">
        <v>183</v>
      </c>
      <c r="F561" s="3">
        <v>200</v>
      </c>
      <c r="G561" s="35">
        <v>35</v>
      </c>
      <c r="H561" s="35">
        <v>70</v>
      </c>
      <c r="I561" s="35">
        <v>35</v>
      </c>
    </row>
    <row r="562" spans="2:9" ht="47.25">
      <c r="B562" s="121" t="s">
        <v>442</v>
      </c>
      <c r="C562" s="281" t="s">
        <v>29</v>
      </c>
      <c r="D562" s="81" t="s">
        <v>32</v>
      </c>
      <c r="E562" s="106" t="s">
        <v>104</v>
      </c>
      <c r="F562" s="106"/>
      <c r="G562" s="210">
        <f aca="true" t="shared" si="24" ref="G562:I563">G563</f>
        <v>347</v>
      </c>
      <c r="H562" s="210">
        <f t="shared" si="24"/>
        <v>347</v>
      </c>
      <c r="I562" s="210">
        <f t="shared" si="24"/>
        <v>347</v>
      </c>
    </row>
    <row r="563" spans="2:9" ht="37.5" customHeight="1">
      <c r="B563" s="121" t="s">
        <v>443</v>
      </c>
      <c r="C563" s="281" t="s">
        <v>29</v>
      </c>
      <c r="D563" s="81" t="s">
        <v>32</v>
      </c>
      <c r="E563" s="106" t="s">
        <v>444</v>
      </c>
      <c r="F563" s="106"/>
      <c r="G563" s="95">
        <f t="shared" si="24"/>
        <v>347</v>
      </c>
      <c r="H563" s="95">
        <f t="shared" si="24"/>
        <v>347</v>
      </c>
      <c r="I563" s="95">
        <f t="shared" si="24"/>
        <v>347</v>
      </c>
    </row>
    <row r="564" spans="2:9" ht="31.5">
      <c r="B564" s="121" t="s">
        <v>445</v>
      </c>
      <c r="C564" s="281" t="s">
        <v>29</v>
      </c>
      <c r="D564" s="81" t="s">
        <v>32</v>
      </c>
      <c r="E564" s="106" t="s">
        <v>446</v>
      </c>
      <c r="F564" s="106"/>
      <c r="G564" s="95">
        <f>G566+G565</f>
        <v>347</v>
      </c>
      <c r="H564" s="95">
        <f>H566+H565</f>
        <v>347</v>
      </c>
      <c r="I564" s="95">
        <f>I566+I565</f>
        <v>347</v>
      </c>
    </row>
    <row r="565" spans="2:9" ht="66.75" customHeight="1" hidden="1">
      <c r="B565" s="121" t="s">
        <v>1848</v>
      </c>
      <c r="C565" s="281" t="s">
        <v>29</v>
      </c>
      <c r="D565" s="81" t="s">
        <v>32</v>
      </c>
      <c r="E565" s="106" t="s">
        <v>1847</v>
      </c>
      <c r="F565" s="81">
        <v>200</v>
      </c>
      <c r="G565" s="35"/>
      <c r="H565" s="35"/>
      <c r="I565" s="35"/>
    </row>
    <row r="566" spans="2:9" ht="78.75">
      <c r="B566" s="121" t="s">
        <v>1481</v>
      </c>
      <c r="C566" s="281" t="s">
        <v>29</v>
      </c>
      <c r="D566" s="81" t="s">
        <v>32</v>
      </c>
      <c r="E566" s="106" t="s">
        <v>447</v>
      </c>
      <c r="F566" s="81">
        <v>200</v>
      </c>
      <c r="G566" s="35">
        <v>347</v>
      </c>
      <c r="H566" s="35">
        <v>347</v>
      </c>
      <c r="I566" s="35">
        <v>347</v>
      </c>
    </row>
    <row r="567" spans="2:9" ht="47.25">
      <c r="B567" s="121" t="s">
        <v>435</v>
      </c>
      <c r="C567" s="281" t="s">
        <v>29</v>
      </c>
      <c r="D567" s="81" t="s">
        <v>32</v>
      </c>
      <c r="E567" s="106" t="s">
        <v>105</v>
      </c>
      <c r="F567" s="106"/>
      <c r="G567" s="95">
        <f>G568+G574+G584+G571</f>
        <v>55856</v>
      </c>
      <c r="H567" s="95">
        <f>H568+H574+H584+H571</f>
        <v>55880</v>
      </c>
      <c r="I567" s="95">
        <f>I568+I574+I584+I571</f>
        <v>55931</v>
      </c>
    </row>
    <row r="568" spans="2:9" ht="31.5">
      <c r="B568" s="121" t="s">
        <v>436</v>
      </c>
      <c r="C568" s="281" t="s">
        <v>29</v>
      </c>
      <c r="D568" s="81" t="s">
        <v>32</v>
      </c>
      <c r="E568" s="106" t="s">
        <v>437</v>
      </c>
      <c r="F568" s="106"/>
      <c r="G568" s="95">
        <f aca="true" t="shared" si="25" ref="G568:I569">G569</f>
        <v>250</v>
      </c>
      <c r="H568" s="95">
        <f t="shared" si="25"/>
        <v>250</v>
      </c>
      <c r="I568" s="95">
        <f t="shared" si="25"/>
        <v>250</v>
      </c>
    </row>
    <row r="569" spans="2:9" ht="15.75">
      <c r="B569" s="121" t="s">
        <v>448</v>
      </c>
      <c r="C569" s="281" t="s">
        <v>29</v>
      </c>
      <c r="D569" s="81" t="s">
        <v>32</v>
      </c>
      <c r="E569" s="106" t="s">
        <v>449</v>
      </c>
      <c r="F569" s="106"/>
      <c r="G569" s="95">
        <f t="shared" si="25"/>
        <v>250</v>
      </c>
      <c r="H569" s="95">
        <f t="shared" si="25"/>
        <v>250</v>
      </c>
      <c r="I569" s="95">
        <f t="shared" si="25"/>
        <v>250</v>
      </c>
    </row>
    <row r="570" spans="2:9" ht="31.5">
      <c r="B570" s="121" t="s">
        <v>1482</v>
      </c>
      <c r="C570" s="281" t="s">
        <v>29</v>
      </c>
      <c r="D570" s="81" t="s">
        <v>32</v>
      </c>
      <c r="E570" s="106" t="s">
        <v>450</v>
      </c>
      <c r="F570" s="81">
        <v>200</v>
      </c>
      <c r="G570" s="35">
        <v>250</v>
      </c>
      <c r="H570" s="35">
        <v>250</v>
      </c>
      <c r="I570" s="35">
        <v>250</v>
      </c>
    </row>
    <row r="571" spans="2:9" ht="15.75">
      <c r="B571" s="121" t="s">
        <v>1959</v>
      </c>
      <c r="C571" s="281" t="s">
        <v>29</v>
      </c>
      <c r="D571" s="81" t="s">
        <v>32</v>
      </c>
      <c r="E571" s="106" t="s">
        <v>1958</v>
      </c>
      <c r="F571" s="81"/>
      <c r="G571" s="35">
        <f aca="true" t="shared" si="26" ref="G571:I572">G572</f>
        <v>12000</v>
      </c>
      <c r="H571" s="35">
        <f t="shared" si="26"/>
        <v>12000</v>
      </c>
      <c r="I571" s="35">
        <f t="shared" si="26"/>
        <v>12000</v>
      </c>
    </row>
    <row r="572" spans="2:9" ht="78.75">
      <c r="B572" s="121" t="s">
        <v>1961</v>
      </c>
      <c r="C572" s="281" t="s">
        <v>29</v>
      </c>
      <c r="D572" s="81">
        <v>12</v>
      </c>
      <c r="E572" s="106" t="s">
        <v>1960</v>
      </c>
      <c r="F572" s="81"/>
      <c r="G572" s="35">
        <f t="shared" si="26"/>
        <v>12000</v>
      </c>
      <c r="H572" s="35">
        <f t="shared" si="26"/>
        <v>12000</v>
      </c>
      <c r="I572" s="35">
        <f t="shared" si="26"/>
        <v>12000</v>
      </c>
    </row>
    <row r="573" spans="2:9" ht="78.75">
      <c r="B573" s="121" t="s">
        <v>1963</v>
      </c>
      <c r="C573" s="281" t="s">
        <v>29</v>
      </c>
      <c r="D573" s="81">
        <v>12</v>
      </c>
      <c r="E573" s="106" t="s">
        <v>1962</v>
      </c>
      <c r="F573" s="81">
        <v>800</v>
      </c>
      <c r="G573" s="35">
        <v>12000</v>
      </c>
      <c r="H573" s="35">
        <v>12000</v>
      </c>
      <c r="I573" s="35">
        <v>12000</v>
      </c>
    </row>
    <row r="574" spans="2:9" ht="36.75" customHeight="1">
      <c r="B574" s="121" t="s">
        <v>1626</v>
      </c>
      <c r="C574" s="281" t="s">
        <v>29</v>
      </c>
      <c r="D574" s="81" t="s">
        <v>32</v>
      </c>
      <c r="E574" s="106" t="s">
        <v>451</v>
      </c>
      <c r="F574" s="106"/>
      <c r="G574" s="95">
        <f>G575+G578+G579</f>
        <v>35796</v>
      </c>
      <c r="H574" s="95">
        <f>H575+H578+H579</f>
        <v>35820</v>
      </c>
      <c r="I574" s="95">
        <f>I575+I578+I579</f>
        <v>35871</v>
      </c>
    </row>
    <row r="575" spans="2:9" ht="15.75">
      <c r="B575" s="121" t="s">
        <v>1429</v>
      </c>
      <c r="C575" s="281" t="s">
        <v>29</v>
      </c>
      <c r="D575" s="81" t="s">
        <v>32</v>
      </c>
      <c r="E575" s="106" t="s">
        <v>452</v>
      </c>
      <c r="F575" s="106"/>
      <c r="G575" s="95">
        <f>G576</f>
        <v>4078</v>
      </c>
      <c r="H575" s="95">
        <f>H576</f>
        <v>4078</v>
      </c>
      <c r="I575" s="95">
        <f>I576</f>
        <v>4078</v>
      </c>
    </row>
    <row r="576" spans="2:9" ht="57" customHeight="1">
      <c r="B576" s="121" t="s">
        <v>434</v>
      </c>
      <c r="C576" s="281" t="s">
        <v>29</v>
      </c>
      <c r="D576" s="81" t="s">
        <v>32</v>
      </c>
      <c r="E576" s="106" t="s">
        <v>453</v>
      </c>
      <c r="F576" s="81">
        <v>600</v>
      </c>
      <c r="G576" s="35">
        <v>4078</v>
      </c>
      <c r="H576" s="35">
        <v>4078</v>
      </c>
      <c r="I576" s="35">
        <v>4078</v>
      </c>
    </row>
    <row r="577" spans="2:9" ht="37.5" customHeight="1">
      <c r="B577" s="121" t="s">
        <v>454</v>
      </c>
      <c r="C577" s="281" t="s">
        <v>29</v>
      </c>
      <c r="D577" s="81" t="s">
        <v>32</v>
      </c>
      <c r="E577" s="106" t="s">
        <v>455</v>
      </c>
      <c r="F577" s="106"/>
      <c r="G577" s="95">
        <f>G578</f>
        <v>10584</v>
      </c>
      <c r="H577" s="95">
        <f>H578</f>
        <v>10608</v>
      </c>
      <c r="I577" s="95">
        <f>I578</f>
        <v>10659</v>
      </c>
    </row>
    <row r="578" spans="2:9" ht="51" customHeight="1">
      <c r="B578" s="121" t="s">
        <v>456</v>
      </c>
      <c r="C578" s="281" t="s">
        <v>29</v>
      </c>
      <c r="D578" s="81" t="s">
        <v>32</v>
      </c>
      <c r="E578" s="106" t="s">
        <v>457</v>
      </c>
      <c r="F578" s="81">
        <v>600</v>
      </c>
      <c r="G578" s="35">
        <v>10584</v>
      </c>
      <c r="H578" s="35">
        <v>10608</v>
      </c>
      <c r="I578" s="35">
        <v>10659</v>
      </c>
    </row>
    <row r="579" spans="2:9" ht="31.5">
      <c r="B579" s="121" t="s">
        <v>458</v>
      </c>
      <c r="C579" s="281" t="s">
        <v>29</v>
      </c>
      <c r="D579" s="81" t="s">
        <v>32</v>
      </c>
      <c r="E579" s="106" t="s">
        <v>459</v>
      </c>
      <c r="F579" s="106"/>
      <c r="G579" s="95">
        <f>G581+G580+G582+G583</f>
        <v>21134</v>
      </c>
      <c r="H579" s="95">
        <f>H581+H580+H582+H583</f>
        <v>21134</v>
      </c>
      <c r="I579" s="95">
        <f>I581+I580+I582+I583</f>
        <v>21134</v>
      </c>
    </row>
    <row r="580" spans="2:9" ht="53.25" customHeight="1" hidden="1">
      <c r="B580" s="121" t="s">
        <v>460</v>
      </c>
      <c r="C580" s="281" t="s">
        <v>29</v>
      </c>
      <c r="D580" s="81" t="s">
        <v>32</v>
      </c>
      <c r="E580" s="106" t="s">
        <v>461</v>
      </c>
      <c r="F580" s="106">
        <v>600</v>
      </c>
      <c r="G580" s="35"/>
      <c r="H580" s="35"/>
      <c r="I580" s="35"/>
    </row>
    <row r="581" spans="2:9" ht="63">
      <c r="B581" s="121" t="s">
        <v>462</v>
      </c>
      <c r="C581" s="281" t="s">
        <v>29</v>
      </c>
      <c r="D581" s="81" t="s">
        <v>32</v>
      </c>
      <c r="E581" s="106" t="s">
        <v>463</v>
      </c>
      <c r="F581" s="81">
        <v>600</v>
      </c>
      <c r="G581" s="35">
        <v>19010</v>
      </c>
      <c r="H581" s="35">
        <v>21134</v>
      </c>
      <c r="I581" s="35">
        <v>21134</v>
      </c>
    </row>
    <row r="582" spans="2:9" ht="63" hidden="1">
      <c r="B582" s="300" t="s">
        <v>1790</v>
      </c>
      <c r="C582" s="281" t="s">
        <v>29</v>
      </c>
      <c r="D582" s="81" t="s">
        <v>32</v>
      </c>
      <c r="E582" s="106" t="s">
        <v>1788</v>
      </c>
      <c r="F582" s="81">
        <v>400</v>
      </c>
      <c r="G582" s="35"/>
      <c r="H582" s="35"/>
      <c r="I582" s="35"/>
    </row>
    <row r="583" spans="2:9" ht="63" hidden="1">
      <c r="B583" s="300" t="s">
        <v>1964</v>
      </c>
      <c r="C583" s="281" t="s">
        <v>29</v>
      </c>
      <c r="D583" s="81" t="s">
        <v>32</v>
      </c>
      <c r="E583" s="106" t="s">
        <v>1789</v>
      </c>
      <c r="F583" s="81">
        <v>400</v>
      </c>
      <c r="G583" s="35">
        <v>2124</v>
      </c>
      <c r="H583" s="35"/>
      <c r="I583" s="35"/>
    </row>
    <row r="584" spans="2:9" ht="17.25" customHeight="1">
      <c r="B584" s="121" t="s">
        <v>1296</v>
      </c>
      <c r="C584" s="281" t="s">
        <v>29</v>
      </c>
      <c r="D584" s="81" t="s">
        <v>32</v>
      </c>
      <c r="E584" s="106" t="s">
        <v>464</v>
      </c>
      <c r="F584" s="106"/>
      <c r="G584" s="95">
        <f>G585+G588+G591</f>
        <v>7810</v>
      </c>
      <c r="H584" s="95">
        <f>H585+H588+H591</f>
        <v>7810</v>
      </c>
      <c r="I584" s="95">
        <f>I585+I588+I591</f>
        <v>7810</v>
      </c>
    </row>
    <row r="585" spans="2:9" ht="31.5">
      <c r="B585" s="121" t="s">
        <v>465</v>
      </c>
      <c r="C585" s="281" t="s">
        <v>29</v>
      </c>
      <c r="D585" s="81" t="s">
        <v>32</v>
      </c>
      <c r="E585" s="106" t="s">
        <v>466</v>
      </c>
      <c r="F585" s="106"/>
      <c r="G585" s="95">
        <f>G587+G586</f>
        <v>7587</v>
      </c>
      <c r="H585" s="95">
        <f>H587+H586</f>
        <v>7587</v>
      </c>
      <c r="I585" s="95">
        <f>I587+I586</f>
        <v>7587</v>
      </c>
    </row>
    <row r="586" spans="2:9" ht="51.75" customHeight="1">
      <c r="B586" s="121" t="s">
        <v>1933</v>
      </c>
      <c r="C586" s="281" t="s">
        <v>29</v>
      </c>
      <c r="D586" s="81" t="s">
        <v>32</v>
      </c>
      <c r="E586" s="106" t="s">
        <v>468</v>
      </c>
      <c r="F586" s="81">
        <v>200</v>
      </c>
      <c r="G586" s="35">
        <v>7587</v>
      </c>
      <c r="H586" s="35">
        <v>7587</v>
      </c>
      <c r="I586" s="35">
        <v>7587</v>
      </c>
    </row>
    <row r="587" spans="2:9" ht="47.25" hidden="1">
      <c r="B587" s="121" t="s">
        <v>467</v>
      </c>
      <c r="C587" s="281" t="s">
        <v>29</v>
      </c>
      <c r="D587" s="81" t="s">
        <v>32</v>
      </c>
      <c r="E587" s="106" t="s">
        <v>468</v>
      </c>
      <c r="F587" s="81">
        <v>600</v>
      </c>
      <c r="G587" s="35"/>
      <c r="H587" s="35"/>
      <c r="I587" s="35"/>
    </row>
    <row r="588" spans="2:9" ht="31.5" hidden="1">
      <c r="B588" s="121" t="s">
        <v>1627</v>
      </c>
      <c r="C588" s="281" t="s">
        <v>29</v>
      </c>
      <c r="D588" s="81" t="s">
        <v>32</v>
      </c>
      <c r="E588" s="106" t="s">
        <v>469</v>
      </c>
      <c r="F588" s="106"/>
      <c r="G588" s="95">
        <f>G589+G590</f>
        <v>0</v>
      </c>
      <c r="H588" s="95">
        <f>H589+H590</f>
        <v>0</v>
      </c>
      <c r="I588" s="95">
        <f>I589+I590</f>
        <v>0</v>
      </c>
    </row>
    <row r="589" spans="2:9" ht="47.25" hidden="1">
      <c r="B589" s="121" t="s">
        <v>470</v>
      </c>
      <c r="C589" s="281" t="s">
        <v>29</v>
      </c>
      <c r="D589" s="81" t="s">
        <v>32</v>
      </c>
      <c r="E589" s="106" t="s">
        <v>471</v>
      </c>
      <c r="F589" s="106">
        <v>600</v>
      </c>
      <c r="G589" s="95">
        <v>0</v>
      </c>
      <c r="H589" s="95">
        <v>0</v>
      </c>
      <c r="I589" s="95">
        <v>0</v>
      </c>
    </row>
    <row r="590" spans="2:9" ht="63" hidden="1">
      <c r="B590" s="121" t="s">
        <v>472</v>
      </c>
      <c r="C590" s="281" t="s">
        <v>29</v>
      </c>
      <c r="D590" s="81" t="s">
        <v>32</v>
      </c>
      <c r="E590" s="106" t="s">
        <v>473</v>
      </c>
      <c r="F590" s="81">
        <v>600</v>
      </c>
      <c r="G590" s="35"/>
      <c r="H590" s="35"/>
      <c r="I590" s="35"/>
    </row>
    <row r="591" spans="2:9" ht="31.5">
      <c r="B591" s="121" t="s">
        <v>1618</v>
      </c>
      <c r="C591" s="281" t="s">
        <v>29</v>
      </c>
      <c r="D591" s="81" t="s">
        <v>32</v>
      </c>
      <c r="E591" s="106" t="s">
        <v>474</v>
      </c>
      <c r="F591" s="106"/>
      <c r="G591" s="95">
        <f>G592+G595+G593+G594+G596</f>
        <v>223</v>
      </c>
      <c r="H591" s="95">
        <f>H592+H595+H593+H594+H596</f>
        <v>223</v>
      </c>
      <c r="I591" s="95">
        <f>I592+I595+I593+I594+I596</f>
        <v>223</v>
      </c>
    </row>
    <row r="592" spans="2:9" ht="47.25" hidden="1">
      <c r="B592" s="121" t="s">
        <v>475</v>
      </c>
      <c r="C592" s="281" t="s">
        <v>29</v>
      </c>
      <c r="D592" s="81" t="s">
        <v>32</v>
      </c>
      <c r="E592" s="106" t="s">
        <v>476</v>
      </c>
      <c r="F592" s="106">
        <v>600</v>
      </c>
      <c r="G592" s="95">
        <v>0</v>
      </c>
      <c r="H592" s="95">
        <v>0</v>
      </c>
      <c r="I592" s="95">
        <v>0</v>
      </c>
    </row>
    <row r="593" spans="2:9" ht="53.25" customHeight="1" hidden="1">
      <c r="B593" s="121" t="s">
        <v>1791</v>
      </c>
      <c r="C593" s="281" t="s">
        <v>29</v>
      </c>
      <c r="D593" s="81" t="s">
        <v>32</v>
      </c>
      <c r="E593" s="106" t="s">
        <v>476</v>
      </c>
      <c r="F593" s="81">
        <v>600</v>
      </c>
      <c r="G593" s="35"/>
      <c r="H593" s="35"/>
      <c r="I593" s="35"/>
    </row>
    <row r="594" spans="2:9" ht="42" customHeight="1" hidden="1">
      <c r="B594" s="121" t="s">
        <v>1934</v>
      </c>
      <c r="C594" s="281" t="s">
        <v>29</v>
      </c>
      <c r="D594" s="81" t="s">
        <v>32</v>
      </c>
      <c r="E594" s="106" t="s">
        <v>476</v>
      </c>
      <c r="F594" s="81">
        <v>800</v>
      </c>
      <c r="G594" s="35"/>
      <c r="H594" s="35"/>
      <c r="I594" s="35"/>
    </row>
    <row r="595" spans="2:9" ht="63" hidden="1">
      <c r="B595" s="121" t="s">
        <v>1430</v>
      </c>
      <c r="C595" s="281" t="s">
        <v>29</v>
      </c>
      <c r="D595" s="81" t="s">
        <v>32</v>
      </c>
      <c r="E595" s="106" t="s">
        <v>477</v>
      </c>
      <c r="F595" s="81">
        <v>600</v>
      </c>
      <c r="G595" s="35"/>
      <c r="H595" s="35"/>
      <c r="I595" s="35"/>
    </row>
    <row r="596" spans="2:9" ht="51" customHeight="1">
      <c r="B596" s="121" t="s">
        <v>1935</v>
      </c>
      <c r="C596" s="281" t="s">
        <v>29</v>
      </c>
      <c r="D596" s="81" t="s">
        <v>32</v>
      </c>
      <c r="E596" s="106" t="s">
        <v>477</v>
      </c>
      <c r="F596" s="81">
        <v>800</v>
      </c>
      <c r="G596" s="35">
        <v>223</v>
      </c>
      <c r="H596" s="35">
        <v>223</v>
      </c>
      <c r="I596" s="35">
        <v>223</v>
      </c>
    </row>
    <row r="597" spans="2:9" ht="47.25">
      <c r="B597" s="146" t="s">
        <v>576</v>
      </c>
      <c r="C597" s="70" t="s">
        <v>29</v>
      </c>
      <c r="D597" s="71" t="s">
        <v>32</v>
      </c>
      <c r="E597" s="119" t="s">
        <v>30</v>
      </c>
      <c r="F597" s="81"/>
      <c r="G597" s="211">
        <f aca="true" t="shared" si="27" ref="G597:I599">G598</f>
        <v>57236</v>
      </c>
      <c r="H597" s="211">
        <f t="shared" si="27"/>
        <v>49331</v>
      </c>
      <c r="I597" s="211">
        <f t="shared" si="27"/>
        <v>50694</v>
      </c>
    </row>
    <row r="598" spans="2:9" ht="15.75">
      <c r="B598" s="146" t="s">
        <v>321</v>
      </c>
      <c r="C598" s="70" t="s">
        <v>29</v>
      </c>
      <c r="D598" s="71" t="s">
        <v>32</v>
      </c>
      <c r="E598" s="119" t="s">
        <v>577</v>
      </c>
      <c r="F598" s="81"/>
      <c r="G598" s="211">
        <f t="shared" si="27"/>
        <v>57236</v>
      </c>
      <c r="H598" s="211">
        <f t="shared" si="27"/>
        <v>49331</v>
      </c>
      <c r="I598" s="211">
        <f t="shared" si="27"/>
        <v>50694</v>
      </c>
    </row>
    <row r="599" spans="2:9" ht="35.25" customHeight="1">
      <c r="B599" s="146" t="s">
        <v>578</v>
      </c>
      <c r="C599" s="70" t="s">
        <v>29</v>
      </c>
      <c r="D599" s="71" t="s">
        <v>32</v>
      </c>
      <c r="E599" s="119" t="s">
        <v>579</v>
      </c>
      <c r="F599" s="81"/>
      <c r="G599" s="211">
        <f t="shared" si="27"/>
        <v>57236</v>
      </c>
      <c r="H599" s="211">
        <f t="shared" si="27"/>
        <v>49331</v>
      </c>
      <c r="I599" s="211">
        <f t="shared" si="27"/>
        <v>50694</v>
      </c>
    </row>
    <row r="600" spans="2:9" ht="51" customHeight="1">
      <c r="B600" s="146" t="s">
        <v>580</v>
      </c>
      <c r="C600" s="70" t="s">
        <v>29</v>
      </c>
      <c r="D600" s="71" t="s">
        <v>32</v>
      </c>
      <c r="E600" s="130" t="s">
        <v>581</v>
      </c>
      <c r="F600" s="81">
        <v>600</v>
      </c>
      <c r="G600" s="35">
        <v>57236</v>
      </c>
      <c r="H600" s="35">
        <v>49331</v>
      </c>
      <c r="I600" s="35">
        <v>50694</v>
      </c>
    </row>
    <row r="601" spans="2:9" ht="31.5">
      <c r="B601" s="161" t="s">
        <v>1227</v>
      </c>
      <c r="C601" s="70" t="s">
        <v>29</v>
      </c>
      <c r="D601" s="71" t="s">
        <v>32</v>
      </c>
      <c r="E601" s="130" t="s">
        <v>115</v>
      </c>
      <c r="F601" s="81"/>
      <c r="G601" s="95">
        <f aca="true" t="shared" si="28" ref="G601:I602">G602</f>
        <v>34817</v>
      </c>
      <c r="H601" s="95">
        <f t="shared" si="28"/>
        <v>34817</v>
      </c>
      <c r="I601" s="95">
        <f t="shared" si="28"/>
        <v>35706</v>
      </c>
    </row>
    <row r="602" spans="2:9" ht="15.75">
      <c r="B602" s="161" t="s">
        <v>156</v>
      </c>
      <c r="C602" s="70" t="s">
        <v>29</v>
      </c>
      <c r="D602" s="71" t="s">
        <v>32</v>
      </c>
      <c r="E602" s="133" t="s">
        <v>322</v>
      </c>
      <c r="F602" s="81"/>
      <c r="G602" s="35">
        <f t="shared" si="28"/>
        <v>34817</v>
      </c>
      <c r="H602" s="35">
        <f t="shared" si="28"/>
        <v>34817</v>
      </c>
      <c r="I602" s="35">
        <f t="shared" si="28"/>
        <v>35706</v>
      </c>
    </row>
    <row r="603" spans="2:9" s="24" customFormat="1" ht="31.5">
      <c r="B603" s="161" t="s">
        <v>157</v>
      </c>
      <c r="C603" s="70" t="s">
        <v>29</v>
      </c>
      <c r="D603" s="71" t="s">
        <v>32</v>
      </c>
      <c r="E603" s="133" t="s">
        <v>1254</v>
      </c>
      <c r="F603" s="49"/>
      <c r="G603" s="87">
        <f>G604+G605+G606</f>
        <v>34817</v>
      </c>
      <c r="H603" s="87">
        <f>H604+H605+H606</f>
        <v>34817</v>
      </c>
      <c r="I603" s="87">
        <f>I604+I605+I606</f>
        <v>35706</v>
      </c>
    </row>
    <row r="604" spans="2:9" s="24" customFormat="1" ht="78.75">
      <c r="B604" s="161" t="s">
        <v>158</v>
      </c>
      <c r="C604" s="70" t="s">
        <v>29</v>
      </c>
      <c r="D604" s="71" t="s">
        <v>32</v>
      </c>
      <c r="E604" s="133" t="s">
        <v>1255</v>
      </c>
      <c r="F604" s="49" t="s">
        <v>19</v>
      </c>
      <c r="G604" s="35">
        <v>29019</v>
      </c>
      <c r="H604" s="35">
        <v>29019</v>
      </c>
      <c r="I604" s="35">
        <v>29908</v>
      </c>
    </row>
    <row r="605" spans="2:9" s="24" customFormat="1" ht="47.25">
      <c r="B605" s="161" t="s">
        <v>1207</v>
      </c>
      <c r="C605" s="70" t="s">
        <v>29</v>
      </c>
      <c r="D605" s="71" t="s">
        <v>32</v>
      </c>
      <c r="E605" s="133" t="s">
        <v>1255</v>
      </c>
      <c r="F605" s="49" t="s">
        <v>10</v>
      </c>
      <c r="G605" s="35">
        <v>5688</v>
      </c>
      <c r="H605" s="35">
        <v>5688</v>
      </c>
      <c r="I605" s="35">
        <v>5688</v>
      </c>
    </row>
    <row r="606" spans="2:9" s="24" customFormat="1" ht="31.5">
      <c r="B606" s="161" t="s">
        <v>159</v>
      </c>
      <c r="C606" s="70" t="s">
        <v>29</v>
      </c>
      <c r="D606" s="71" t="s">
        <v>32</v>
      </c>
      <c r="E606" s="133" t="s">
        <v>1255</v>
      </c>
      <c r="F606" s="49" t="s">
        <v>52</v>
      </c>
      <c r="G606" s="35">
        <v>110</v>
      </c>
      <c r="H606" s="35">
        <v>110</v>
      </c>
      <c r="I606" s="35">
        <v>110</v>
      </c>
    </row>
    <row r="607" spans="2:9" s="24" customFormat="1" ht="31.5">
      <c r="B607" s="161" t="s">
        <v>1297</v>
      </c>
      <c r="C607" s="70" t="s">
        <v>29</v>
      </c>
      <c r="D607" s="71" t="s">
        <v>32</v>
      </c>
      <c r="E607" s="133" t="s">
        <v>118</v>
      </c>
      <c r="F607" s="49"/>
      <c r="G607" s="87">
        <f>G608+G627</f>
        <v>421362</v>
      </c>
      <c r="H607" s="87">
        <f>H608+H627</f>
        <v>421685</v>
      </c>
      <c r="I607" s="87">
        <f>I608+I627</f>
        <v>421981</v>
      </c>
    </row>
    <row r="608" spans="2:9" s="24" customFormat="1" ht="15.75">
      <c r="B608" s="161" t="s">
        <v>1298</v>
      </c>
      <c r="C608" s="70" t="s">
        <v>29</v>
      </c>
      <c r="D608" s="71" t="s">
        <v>32</v>
      </c>
      <c r="E608" s="133" t="s">
        <v>1312</v>
      </c>
      <c r="F608" s="49"/>
      <c r="G608" s="35">
        <f>G609+G613+G615+G617+G619+G621+G623+G625</f>
        <v>393762</v>
      </c>
      <c r="H608" s="35">
        <f>H609+H613+H615+H617+H619+H621+H623+H625</f>
        <v>393840</v>
      </c>
      <c r="I608" s="35">
        <f>I609+I613+I615+I617+I619+I621+I623+I625</f>
        <v>393911</v>
      </c>
    </row>
    <row r="609" spans="2:9" s="24" customFormat="1" ht="47.25">
      <c r="B609" s="161" t="s">
        <v>1299</v>
      </c>
      <c r="C609" s="70" t="s">
        <v>29</v>
      </c>
      <c r="D609" s="71" t="s">
        <v>32</v>
      </c>
      <c r="E609" s="133" t="s">
        <v>1313</v>
      </c>
      <c r="F609" s="49"/>
      <c r="G609" s="35">
        <f>G610+G611+G612</f>
        <v>33475</v>
      </c>
      <c r="H609" s="35">
        <f>H610+H611+H612</f>
        <v>33475</v>
      </c>
      <c r="I609" s="35">
        <f>I610+I611+I612</f>
        <v>33475</v>
      </c>
    </row>
    <row r="610" spans="2:9" s="24" customFormat="1" ht="63">
      <c r="B610" s="161" t="s">
        <v>1300</v>
      </c>
      <c r="C610" s="70" t="s">
        <v>29</v>
      </c>
      <c r="D610" s="71" t="s">
        <v>32</v>
      </c>
      <c r="E610" s="133" t="s">
        <v>1314</v>
      </c>
      <c r="F610" s="49" t="s">
        <v>10</v>
      </c>
      <c r="G610" s="35">
        <v>33475</v>
      </c>
      <c r="H610" s="35">
        <v>33475</v>
      </c>
      <c r="I610" s="35">
        <v>33475</v>
      </c>
    </row>
    <row r="611" spans="2:9" s="24" customFormat="1" ht="47.25" hidden="1">
      <c r="B611" s="161" t="s">
        <v>1776</v>
      </c>
      <c r="C611" s="70" t="s">
        <v>29</v>
      </c>
      <c r="D611" s="71" t="s">
        <v>32</v>
      </c>
      <c r="E611" s="133" t="s">
        <v>1774</v>
      </c>
      <c r="F611" s="49" t="s">
        <v>10</v>
      </c>
      <c r="G611" s="35"/>
      <c r="H611" s="35"/>
      <c r="I611" s="35"/>
    </row>
    <row r="612" spans="2:9" s="24" customFormat="1" ht="65.25" customHeight="1" hidden="1">
      <c r="B612" s="161" t="s">
        <v>1777</v>
      </c>
      <c r="C612" s="70" t="s">
        <v>29</v>
      </c>
      <c r="D612" s="71" t="s">
        <v>32</v>
      </c>
      <c r="E612" s="133" t="s">
        <v>1775</v>
      </c>
      <c r="F612" s="49" t="s">
        <v>10</v>
      </c>
      <c r="G612" s="35"/>
      <c r="H612" s="35"/>
      <c r="I612" s="35"/>
    </row>
    <row r="613" spans="2:9" s="24" customFormat="1" ht="31.5">
      <c r="B613" s="161" t="s">
        <v>1301</v>
      </c>
      <c r="C613" s="70" t="s">
        <v>29</v>
      </c>
      <c r="D613" s="71" t="s">
        <v>32</v>
      </c>
      <c r="E613" s="133" t="s">
        <v>1315</v>
      </c>
      <c r="F613" s="49"/>
      <c r="G613" s="87">
        <f>G614</f>
        <v>258084</v>
      </c>
      <c r="H613" s="87">
        <f>H614</f>
        <v>258084</v>
      </c>
      <c r="I613" s="87">
        <f>I614</f>
        <v>258084</v>
      </c>
    </row>
    <row r="614" spans="2:9" s="24" customFormat="1" ht="47.25">
      <c r="B614" s="161" t="s">
        <v>1302</v>
      </c>
      <c r="C614" s="70" t="s">
        <v>29</v>
      </c>
      <c r="D614" s="71" t="s">
        <v>32</v>
      </c>
      <c r="E614" s="133" t="s">
        <v>1316</v>
      </c>
      <c r="F614" s="49" t="s">
        <v>10</v>
      </c>
      <c r="G614" s="35">
        <v>258084</v>
      </c>
      <c r="H614" s="35">
        <v>258084</v>
      </c>
      <c r="I614" s="35">
        <v>258084</v>
      </c>
    </row>
    <row r="615" spans="2:9" s="24" customFormat="1" ht="47.25">
      <c r="B615" s="161" t="s">
        <v>1303</v>
      </c>
      <c r="C615" s="70" t="s">
        <v>29</v>
      </c>
      <c r="D615" s="71" t="s">
        <v>32</v>
      </c>
      <c r="E615" s="133" t="s">
        <v>1317</v>
      </c>
      <c r="F615" s="49"/>
      <c r="G615" s="87">
        <f>G616</f>
        <v>14848</v>
      </c>
      <c r="H615" s="87">
        <f>H616</f>
        <v>14848</v>
      </c>
      <c r="I615" s="87">
        <f>I616</f>
        <v>14848</v>
      </c>
    </row>
    <row r="616" spans="2:9" s="24" customFormat="1" ht="63">
      <c r="B616" s="161" t="s">
        <v>1304</v>
      </c>
      <c r="C616" s="70" t="s">
        <v>29</v>
      </c>
      <c r="D616" s="71" t="s">
        <v>32</v>
      </c>
      <c r="E616" s="133" t="s">
        <v>1318</v>
      </c>
      <c r="F616" s="49" t="s">
        <v>10</v>
      </c>
      <c r="G616" s="35">
        <v>14848</v>
      </c>
      <c r="H616" s="35">
        <v>14848</v>
      </c>
      <c r="I616" s="35">
        <v>14848</v>
      </c>
    </row>
    <row r="617" spans="2:9" s="24" customFormat="1" ht="31.5">
      <c r="B617" s="161" t="s">
        <v>1305</v>
      </c>
      <c r="C617" s="70" t="s">
        <v>29</v>
      </c>
      <c r="D617" s="71" t="s">
        <v>32</v>
      </c>
      <c r="E617" s="133" t="s">
        <v>1319</v>
      </c>
      <c r="F617" s="49"/>
      <c r="G617" s="87">
        <f>G618</f>
        <v>20200</v>
      </c>
      <c r="H617" s="87">
        <f>H618</f>
        <v>20200</v>
      </c>
      <c r="I617" s="87">
        <f>I618</f>
        <v>20200</v>
      </c>
    </row>
    <row r="618" spans="2:9" s="24" customFormat="1" ht="47.25">
      <c r="B618" s="161" t="s">
        <v>1306</v>
      </c>
      <c r="C618" s="70" t="s">
        <v>29</v>
      </c>
      <c r="D618" s="71" t="s">
        <v>32</v>
      </c>
      <c r="E618" s="133" t="s">
        <v>1320</v>
      </c>
      <c r="F618" s="49" t="s">
        <v>10</v>
      </c>
      <c r="G618" s="35">
        <v>20200</v>
      </c>
      <c r="H618" s="35">
        <v>20200</v>
      </c>
      <c r="I618" s="35">
        <v>20200</v>
      </c>
    </row>
    <row r="619" spans="2:9" s="24" customFormat="1" ht="31.5">
      <c r="B619" s="161" t="s">
        <v>1307</v>
      </c>
      <c r="C619" s="70" t="s">
        <v>29</v>
      </c>
      <c r="D619" s="71" t="s">
        <v>32</v>
      </c>
      <c r="E619" s="133" t="s">
        <v>1321</v>
      </c>
      <c r="F619" s="49"/>
      <c r="G619" s="87">
        <f>G620</f>
        <v>5224</v>
      </c>
      <c r="H619" s="87">
        <f>H620</f>
        <v>5224</v>
      </c>
      <c r="I619" s="87">
        <f>I620</f>
        <v>5224</v>
      </c>
    </row>
    <row r="620" spans="2:9" s="24" customFormat="1" ht="47.25">
      <c r="B620" s="161" t="s">
        <v>1308</v>
      </c>
      <c r="C620" s="70" t="s">
        <v>29</v>
      </c>
      <c r="D620" s="71" t="s">
        <v>32</v>
      </c>
      <c r="E620" s="133" t="s">
        <v>1322</v>
      </c>
      <c r="F620" s="49" t="s">
        <v>10</v>
      </c>
      <c r="G620" s="35">
        <v>5224</v>
      </c>
      <c r="H620" s="35">
        <v>5224</v>
      </c>
      <c r="I620" s="35">
        <v>5224</v>
      </c>
    </row>
    <row r="621" spans="2:9" s="24" customFormat="1" ht="31.5">
      <c r="B621" s="161" t="s">
        <v>162</v>
      </c>
      <c r="C621" s="70" t="s">
        <v>29</v>
      </c>
      <c r="D621" s="71" t="s">
        <v>32</v>
      </c>
      <c r="E621" s="133" t="s">
        <v>1323</v>
      </c>
      <c r="F621" s="49"/>
      <c r="G621" s="87">
        <f>G622</f>
        <v>6911</v>
      </c>
      <c r="H621" s="87">
        <f>H622</f>
        <v>6989</v>
      </c>
      <c r="I621" s="87">
        <f>I622</f>
        <v>7060</v>
      </c>
    </row>
    <row r="622" spans="2:9" s="24" customFormat="1" ht="47.25">
      <c r="B622" s="161" t="s">
        <v>456</v>
      </c>
      <c r="C622" s="70" t="s">
        <v>29</v>
      </c>
      <c r="D622" s="71" t="s">
        <v>32</v>
      </c>
      <c r="E622" s="133" t="s">
        <v>1324</v>
      </c>
      <c r="F622" s="49" t="s">
        <v>18</v>
      </c>
      <c r="G622" s="35">
        <v>6911</v>
      </c>
      <c r="H622" s="35">
        <v>6989</v>
      </c>
      <c r="I622" s="35">
        <v>7060</v>
      </c>
    </row>
    <row r="623" spans="2:9" s="24" customFormat="1" ht="47.25">
      <c r="B623" s="174" t="s">
        <v>1922</v>
      </c>
      <c r="C623" s="70" t="s">
        <v>29</v>
      </c>
      <c r="D623" s="71" t="s">
        <v>32</v>
      </c>
      <c r="E623" s="133" t="s">
        <v>1325</v>
      </c>
      <c r="F623" s="49"/>
      <c r="G623" s="87">
        <f>G624</f>
        <v>6920</v>
      </c>
      <c r="H623" s="87">
        <f>H624</f>
        <v>6920</v>
      </c>
      <c r="I623" s="87">
        <f>I624</f>
        <v>6920</v>
      </c>
    </row>
    <row r="624" spans="2:9" s="24" customFormat="1" ht="63">
      <c r="B624" s="318" t="s">
        <v>1919</v>
      </c>
      <c r="C624" s="70" t="s">
        <v>29</v>
      </c>
      <c r="D624" s="71" t="s">
        <v>32</v>
      </c>
      <c r="E624" s="133" t="s">
        <v>1326</v>
      </c>
      <c r="F624" s="49" t="s">
        <v>10</v>
      </c>
      <c r="G624" s="35">
        <v>6920</v>
      </c>
      <c r="H624" s="35">
        <v>6920</v>
      </c>
      <c r="I624" s="35">
        <v>6920</v>
      </c>
    </row>
    <row r="625" spans="2:9" s="24" customFormat="1" ht="31.5">
      <c r="B625" s="318" t="s">
        <v>1920</v>
      </c>
      <c r="C625" s="70" t="s">
        <v>29</v>
      </c>
      <c r="D625" s="71" t="s">
        <v>32</v>
      </c>
      <c r="E625" s="133" t="s">
        <v>1327</v>
      </c>
      <c r="F625" s="49"/>
      <c r="G625" s="87">
        <f>G626</f>
        <v>48100</v>
      </c>
      <c r="H625" s="87">
        <f>H626</f>
        <v>48100</v>
      </c>
      <c r="I625" s="87">
        <f>I626</f>
        <v>48100</v>
      </c>
    </row>
    <row r="626" spans="2:9" s="24" customFormat="1" ht="47.25">
      <c r="B626" s="318" t="s">
        <v>1921</v>
      </c>
      <c r="C626" s="70" t="s">
        <v>29</v>
      </c>
      <c r="D626" s="71" t="s">
        <v>32</v>
      </c>
      <c r="E626" s="133" t="s">
        <v>1328</v>
      </c>
      <c r="F626" s="49" t="s">
        <v>10</v>
      </c>
      <c r="G626" s="35">
        <v>48100</v>
      </c>
      <c r="H626" s="35">
        <v>48100</v>
      </c>
      <c r="I626" s="35">
        <v>48100</v>
      </c>
    </row>
    <row r="627" spans="2:9" s="24" customFormat="1" ht="31.5">
      <c r="B627" s="161" t="s">
        <v>1309</v>
      </c>
      <c r="C627" s="70" t="s">
        <v>29</v>
      </c>
      <c r="D627" s="71" t="s">
        <v>32</v>
      </c>
      <c r="E627" s="133" t="s">
        <v>1329</v>
      </c>
      <c r="F627" s="49"/>
      <c r="G627" s="87">
        <f>G628+G631</f>
        <v>27600</v>
      </c>
      <c r="H627" s="87">
        <f>H628+H631</f>
        <v>27845</v>
      </c>
      <c r="I627" s="87">
        <f>I628+I631</f>
        <v>28070</v>
      </c>
    </row>
    <row r="628" spans="2:9" s="24" customFormat="1" ht="31.5">
      <c r="B628" s="161" t="s">
        <v>1310</v>
      </c>
      <c r="C628" s="70" t="s">
        <v>29</v>
      </c>
      <c r="D628" s="71" t="s">
        <v>32</v>
      </c>
      <c r="E628" s="133" t="s">
        <v>1330</v>
      </c>
      <c r="F628" s="49"/>
      <c r="G628" s="87">
        <f>G629+G630</f>
        <v>5800</v>
      </c>
      <c r="H628" s="87">
        <f>H629+H630</f>
        <v>5800</v>
      </c>
      <c r="I628" s="87">
        <f>I629+I630</f>
        <v>5800</v>
      </c>
    </row>
    <row r="629" spans="2:9" s="24" customFormat="1" ht="47.25">
      <c r="B629" s="161" t="s">
        <v>1311</v>
      </c>
      <c r="C629" s="70" t="s">
        <v>29</v>
      </c>
      <c r="D629" s="71" t="s">
        <v>32</v>
      </c>
      <c r="E629" s="133" t="s">
        <v>1331</v>
      </c>
      <c r="F629" s="49" t="s">
        <v>10</v>
      </c>
      <c r="G629" s="35">
        <v>5800</v>
      </c>
      <c r="H629" s="35">
        <v>5800</v>
      </c>
      <c r="I629" s="35">
        <v>5800</v>
      </c>
    </row>
    <row r="630" spans="2:9" s="24" customFormat="1" ht="51.75" customHeight="1" hidden="1">
      <c r="B630" s="161" t="s">
        <v>1917</v>
      </c>
      <c r="C630" s="70" t="s">
        <v>29</v>
      </c>
      <c r="D630" s="71" t="s">
        <v>32</v>
      </c>
      <c r="E630" s="133" t="s">
        <v>1916</v>
      </c>
      <c r="F630" s="49" t="s">
        <v>64</v>
      </c>
      <c r="G630" s="35"/>
      <c r="H630" s="35"/>
      <c r="I630" s="35"/>
    </row>
    <row r="631" spans="2:9" s="24" customFormat="1" ht="31.5">
      <c r="B631" s="161" t="s">
        <v>162</v>
      </c>
      <c r="C631" s="70" t="s">
        <v>29</v>
      </c>
      <c r="D631" s="71" t="s">
        <v>32</v>
      </c>
      <c r="E631" s="133" t="s">
        <v>1332</v>
      </c>
      <c r="F631" s="49"/>
      <c r="G631" s="87">
        <f>G632</f>
        <v>21800</v>
      </c>
      <c r="H631" s="87">
        <f>H632</f>
        <v>22045</v>
      </c>
      <c r="I631" s="87">
        <f>I632</f>
        <v>22270</v>
      </c>
    </row>
    <row r="632" spans="2:9" s="24" customFormat="1" ht="47.25">
      <c r="B632" s="161" t="s">
        <v>456</v>
      </c>
      <c r="C632" s="70" t="s">
        <v>29</v>
      </c>
      <c r="D632" s="71" t="s">
        <v>32</v>
      </c>
      <c r="E632" s="133" t="s">
        <v>1333</v>
      </c>
      <c r="F632" s="49" t="s">
        <v>18</v>
      </c>
      <c r="G632" s="35">
        <v>21800</v>
      </c>
      <c r="H632" s="35">
        <v>22045</v>
      </c>
      <c r="I632" s="35">
        <v>22270</v>
      </c>
    </row>
    <row r="633" spans="2:9" ht="19.5" customHeight="1">
      <c r="B633" s="241" t="s">
        <v>166</v>
      </c>
      <c r="C633" s="44" t="s">
        <v>29</v>
      </c>
      <c r="D633" s="22">
        <v>12</v>
      </c>
      <c r="E633" s="110">
        <v>99</v>
      </c>
      <c r="F633" s="109"/>
      <c r="G633" s="95">
        <f>G634</f>
        <v>790582</v>
      </c>
      <c r="H633" s="95">
        <f>H634</f>
        <v>5308670</v>
      </c>
      <c r="I633" s="95">
        <f>I634</f>
        <v>202793</v>
      </c>
    </row>
    <row r="634" spans="2:9" ht="17.25" customHeight="1">
      <c r="B634" s="241" t="s">
        <v>167</v>
      </c>
      <c r="C634" s="44" t="s">
        <v>29</v>
      </c>
      <c r="D634" s="22">
        <v>12</v>
      </c>
      <c r="E634" s="110" t="s">
        <v>165</v>
      </c>
      <c r="F634" s="109"/>
      <c r="G634" s="95">
        <f>G646+G644+G642+G635+G636+G637+G647+G648+G649+G638+G640+G641+G643+G645</f>
        <v>790582</v>
      </c>
      <c r="H634" s="95">
        <f>H646+H644+H642+H635+H636+H637+H647+H648+H649+H638</f>
        <v>5308670</v>
      </c>
      <c r="I634" s="95">
        <f>I646+I644+I642+I635+I636+I637+I647+I648+I649+I638</f>
        <v>202793</v>
      </c>
    </row>
    <row r="635" spans="2:9" ht="78.75">
      <c r="B635" s="161" t="s">
        <v>163</v>
      </c>
      <c r="C635" s="44" t="s">
        <v>29</v>
      </c>
      <c r="D635" s="22">
        <v>12</v>
      </c>
      <c r="E635" s="110" t="s">
        <v>1267</v>
      </c>
      <c r="F635" s="22">
        <v>100</v>
      </c>
      <c r="G635" s="35">
        <v>76604</v>
      </c>
      <c r="H635" s="35">
        <v>76604</v>
      </c>
      <c r="I635" s="35">
        <v>78951</v>
      </c>
    </row>
    <row r="636" spans="2:9" ht="47.25">
      <c r="B636" s="161" t="s">
        <v>970</v>
      </c>
      <c r="C636" s="44" t="s">
        <v>29</v>
      </c>
      <c r="D636" s="22">
        <v>12</v>
      </c>
      <c r="E636" s="110" t="s">
        <v>1267</v>
      </c>
      <c r="F636" s="22">
        <v>200</v>
      </c>
      <c r="G636" s="35">
        <v>50613</v>
      </c>
      <c r="H636" s="35">
        <v>50640</v>
      </c>
      <c r="I636" s="35">
        <v>50640</v>
      </c>
    </row>
    <row r="637" spans="2:9" ht="31.5">
      <c r="B637" s="161" t="s">
        <v>164</v>
      </c>
      <c r="C637" s="44" t="s">
        <v>29</v>
      </c>
      <c r="D637" s="22">
        <v>12</v>
      </c>
      <c r="E637" s="110" t="s">
        <v>1267</v>
      </c>
      <c r="F637" s="22">
        <v>800</v>
      </c>
      <c r="G637" s="35">
        <v>7049</v>
      </c>
      <c r="H637" s="35">
        <v>7076</v>
      </c>
      <c r="I637" s="35">
        <v>7076</v>
      </c>
    </row>
    <row r="638" spans="2:9" ht="35.25" customHeight="1" hidden="1">
      <c r="B638" s="125" t="s">
        <v>1913</v>
      </c>
      <c r="C638" s="44" t="s">
        <v>29</v>
      </c>
      <c r="D638" s="22">
        <v>12</v>
      </c>
      <c r="E638" s="110" t="s">
        <v>1420</v>
      </c>
      <c r="F638" s="22">
        <v>400</v>
      </c>
      <c r="G638" s="35"/>
      <c r="H638" s="35"/>
      <c r="I638" s="35"/>
    </row>
    <row r="639" spans="2:9" ht="30" hidden="1">
      <c r="B639" s="319" t="s">
        <v>1914</v>
      </c>
      <c r="C639" s="44"/>
      <c r="D639" s="22"/>
      <c r="E639" s="110"/>
      <c r="F639" s="22"/>
      <c r="G639" s="320"/>
      <c r="H639" s="320"/>
      <c r="I639" s="320"/>
    </row>
    <row r="640" spans="2:9" ht="31.5" hidden="1">
      <c r="B640" s="125" t="s">
        <v>2026</v>
      </c>
      <c r="C640" s="44" t="s">
        <v>29</v>
      </c>
      <c r="D640" s="22">
        <v>12</v>
      </c>
      <c r="E640" s="110" t="s">
        <v>2023</v>
      </c>
      <c r="F640" s="22">
        <v>200</v>
      </c>
      <c r="G640" s="35">
        <v>7810</v>
      </c>
      <c r="H640" s="35">
        <v>0</v>
      </c>
      <c r="I640" s="35">
        <v>0</v>
      </c>
    </row>
    <row r="641" spans="2:9" ht="47.25" hidden="1">
      <c r="B641" s="125" t="s">
        <v>2025</v>
      </c>
      <c r="C641" s="44" t="s">
        <v>29</v>
      </c>
      <c r="D641" s="22">
        <v>12</v>
      </c>
      <c r="E641" s="110" t="s">
        <v>2024</v>
      </c>
      <c r="F641" s="22">
        <v>200</v>
      </c>
      <c r="G641" s="35">
        <v>5750</v>
      </c>
      <c r="H641" s="35">
        <v>0</v>
      </c>
      <c r="I641" s="35">
        <v>0</v>
      </c>
    </row>
    <row r="642" spans="2:9" ht="45" customHeight="1">
      <c r="B642" s="241" t="s">
        <v>1483</v>
      </c>
      <c r="C642" s="44" t="s">
        <v>29</v>
      </c>
      <c r="D642" s="22" t="s">
        <v>32</v>
      </c>
      <c r="E642" s="110" t="s">
        <v>565</v>
      </c>
      <c r="F642" s="22">
        <v>200</v>
      </c>
      <c r="G642" s="35">
        <v>9655</v>
      </c>
      <c r="H642" s="35">
        <v>15405</v>
      </c>
      <c r="I642" s="35">
        <v>15405</v>
      </c>
    </row>
    <row r="643" spans="2:9" ht="51" customHeight="1" hidden="1">
      <c r="B643" s="241" t="s">
        <v>2021</v>
      </c>
      <c r="C643" s="44" t="s">
        <v>29</v>
      </c>
      <c r="D643" s="22" t="s">
        <v>32</v>
      </c>
      <c r="E643" s="110" t="s">
        <v>565</v>
      </c>
      <c r="F643" s="22">
        <v>400</v>
      </c>
      <c r="G643" s="35">
        <v>1190</v>
      </c>
      <c r="H643" s="35">
        <v>0</v>
      </c>
      <c r="I643" s="35">
        <v>0</v>
      </c>
    </row>
    <row r="644" spans="2:9" ht="31.5">
      <c r="B644" s="241" t="s">
        <v>564</v>
      </c>
      <c r="C644" s="44" t="s">
        <v>29</v>
      </c>
      <c r="D644" s="22" t="s">
        <v>32</v>
      </c>
      <c r="E644" s="110" t="s">
        <v>565</v>
      </c>
      <c r="F644" s="22">
        <v>800</v>
      </c>
      <c r="G644" s="35">
        <v>32494</v>
      </c>
      <c r="H644" s="35">
        <v>33994</v>
      </c>
      <c r="I644" s="35">
        <v>34768</v>
      </c>
    </row>
    <row r="645" spans="2:9" ht="47.25" hidden="1">
      <c r="B645" s="241" t="s">
        <v>2022</v>
      </c>
      <c r="C645" s="44" t="s">
        <v>29</v>
      </c>
      <c r="D645" s="22">
        <v>12</v>
      </c>
      <c r="E645" s="110" t="s">
        <v>2027</v>
      </c>
      <c r="F645" s="22">
        <v>400</v>
      </c>
      <c r="G645" s="35">
        <v>58000</v>
      </c>
      <c r="H645" s="35">
        <v>0</v>
      </c>
      <c r="I645" s="35">
        <v>0</v>
      </c>
    </row>
    <row r="646" spans="2:9" ht="31.5">
      <c r="B646" s="121" t="s">
        <v>168</v>
      </c>
      <c r="C646" s="44" t="s">
        <v>29</v>
      </c>
      <c r="D646" s="22">
        <v>12</v>
      </c>
      <c r="E646" s="110" t="s">
        <v>575</v>
      </c>
      <c r="F646" s="22">
        <v>800</v>
      </c>
      <c r="G646" s="35">
        <v>525882</v>
      </c>
      <c r="H646" s="35">
        <v>5109416</v>
      </c>
      <c r="I646" s="35">
        <v>0</v>
      </c>
    </row>
    <row r="647" spans="2:9" ht="78.75">
      <c r="B647" s="161" t="s">
        <v>158</v>
      </c>
      <c r="C647" s="44" t="s">
        <v>29</v>
      </c>
      <c r="D647" s="22">
        <v>12</v>
      </c>
      <c r="E647" s="110" t="s">
        <v>1210</v>
      </c>
      <c r="F647" s="22">
        <v>100</v>
      </c>
      <c r="G647" s="35">
        <v>13692</v>
      </c>
      <c r="H647" s="35">
        <v>13692</v>
      </c>
      <c r="I647" s="35">
        <v>14110</v>
      </c>
    </row>
    <row r="648" spans="2:9" ht="47.25">
      <c r="B648" s="161" t="s">
        <v>1207</v>
      </c>
      <c r="C648" s="44" t="s">
        <v>29</v>
      </c>
      <c r="D648" s="22">
        <v>12</v>
      </c>
      <c r="E648" s="110" t="s">
        <v>1210</v>
      </c>
      <c r="F648" s="22">
        <v>200</v>
      </c>
      <c r="G648" s="35">
        <v>1811</v>
      </c>
      <c r="H648" s="35">
        <v>1811</v>
      </c>
      <c r="I648" s="35">
        <v>1811</v>
      </c>
    </row>
    <row r="649" spans="2:9" ht="32.25" thickBot="1">
      <c r="B649" s="162" t="s">
        <v>159</v>
      </c>
      <c r="C649" s="44" t="s">
        <v>29</v>
      </c>
      <c r="D649" s="22">
        <v>12</v>
      </c>
      <c r="E649" s="110" t="s">
        <v>1210</v>
      </c>
      <c r="F649" s="22">
        <v>800</v>
      </c>
      <c r="G649" s="35">
        <v>32</v>
      </c>
      <c r="H649" s="35">
        <v>32</v>
      </c>
      <c r="I649" s="35">
        <v>32</v>
      </c>
    </row>
    <row r="650" spans="2:9" ht="20.25" customHeight="1" thickBot="1">
      <c r="B650" s="172" t="s">
        <v>82</v>
      </c>
      <c r="C650" s="8" t="s">
        <v>62</v>
      </c>
      <c r="D650" s="9"/>
      <c r="E650" s="9"/>
      <c r="F650" s="11"/>
      <c r="G650" s="33">
        <f>G651+G659+G677+G692</f>
        <v>397431</v>
      </c>
      <c r="H650" s="33">
        <f>H651+H659+H677+H692</f>
        <v>441629</v>
      </c>
      <c r="I650" s="33">
        <f>I651+I659+I677+I692</f>
        <v>461276</v>
      </c>
    </row>
    <row r="651" spans="2:9" ht="15.75" hidden="1">
      <c r="B651" s="242" t="s">
        <v>83</v>
      </c>
      <c r="C651" s="41" t="s">
        <v>62</v>
      </c>
      <c r="D651" s="15" t="s">
        <v>61</v>
      </c>
      <c r="E651" s="15"/>
      <c r="F651" s="17"/>
      <c r="G651" s="36">
        <f aca="true" t="shared" si="29" ref="G651:I653">G652</f>
        <v>21456</v>
      </c>
      <c r="H651" s="36">
        <f t="shared" si="29"/>
        <v>0</v>
      </c>
      <c r="I651" s="36">
        <f t="shared" si="29"/>
        <v>0</v>
      </c>
    </row>
    <row r="652" spans="2:9" ht="47.25" hidden="1">
      <c r="B652" s="247" t="s">
        <v>478</v>
      </c>
      <c r="C652" s="218" t="s">
        <v>31</v>
      </c>
      <c r="D652" s="219" t="s">
        <v>28</v>
      </c>
      <c r="E652" s="220" t="s">
        <v>30</v>
      </c>
      <c r="F652" s="221"/>
      <c r="G652" s="212">
        <f t="shared" si="29"/>
        <v>21456</v>
      </c>
      <c r="H652" s="212">
        <f t="shared" si="29"/>
        <v>0</v>
      </c>
      <c r="I652" s="212">
        <f t="shared" si="29"/>
        <v>0</v>
      </c>
    </row>
    <row r="653" spans="2:9" ht="15.75" hidden="1">
      <c r="B653" s="121" t="s">
        <v>479</v>
      </c>
      <c r="C653" s="72" t="s">
        <v>31</v>
      </c>
      <c r="D653" s="13" t="s">
        <v>28</v>
      </c>
      <c r="E653" s="132" t="s">
        <v>480</v>
      </c>
      <c r="F653" s="2"/>
      <c r="G653" s="208">
        <f t="shared" si="29"/>
        <v>21456</v>
      </c>
      <c r="H653" s="208">
        <f t="shared" si="29"/>
        <v>0</v>
      </c>
      <c r="I653" s="208">
        <f t="shared" si="29"/>
        <v>0</v>
      </c>
    </row>
    <row r="654" spans="2:9" ht="31.5" hidden="1">
      <c r="B654" s="121" t="s">
        <v>481</v>
      </c>
      <c r="C654" s="72" t="s">
        <v>31</v>
      </c>
      <c r="D654" s="13" t="s">
        <v>28</v>
      </c>
      <c r="E654" s="132" t="s">
        <v>482</v>
      </c>
      <c r="F654" s="2"/>
      <c r="G654" s="208">
        <f>G655+G656+G657+G658</f>
        <v>21456</v>
      </c>
      <c r="H654" s="208">
        <f>H655+H656+H657+H658</f>
        <v>0</v>
      </c>
      <c r="I654" s="208">
        <f>I655+I656+I657+I658</f>
        <v>0</v>
      </c>
    </row>
    <row r="655" spans="2:9" ht="63" hidden="1">
      <c r="B655" s="121" t="s">
        <v>483</v>
      </c>
      <c r="C655" s="72" t="s">
        <v>31</v>
      </c>
      <c r="D655" s="13" t="s">
        <v>28</v>
      </c>
      <c r="E655" s="132" t="s">
        <v>484</v>
      </c>
      <c r="F655" s="2">
        <v>500</v>
      </c>
      <c r="G655" s="35">
        <v>14854</v>
      </c>
      <c r="H655" s="35">
        <v>0</v>
      </c>
      <c r="I655" s="35">
        <v>0</v>
      </c>
    </row>
    <row r="656" spans="2:9" ht="63" hidden="1">
      <c r="B656" s="121" t="s">
        <v>485</v>
      </c>
      <c r="C656" s="72" t="s">
        <v>31</v>
      </c>
      <c r="D656" s="13" t="s">
        <v>28</v>
      </c>
      <c r="E656" s="132" t="s">
        <v>484</v>
      </c>
      <c r="F656" s="2">
        <v>400</v>
      </c>
      <c r="G656" s="35"/>
      <c r="H656" s="35"/>
      <c r="I656" s="35"/>
    </row>
    <row r="657" spans="2:9" ht="32.25" hidden="1" thickBot="1">
      <c r="B657" s="121" t="s">
        <v>486</v>
      </c>
      <c r="C657" s="72" t="s">
        <v>31</v>
      </c>
      <c r="D657" s="13" t="s">
        <v>28</v>
      </c>
      <c r="E657" s="132" t="s">
        <v>487</v>
      </c>
      <c r="F657" s="2">
        <v>500</v>
      </c>
      <c r="G657" s="35">
        <v>6602</v>
      </c>
      <c r="H657" s="35">
        <v>0</v>
      </c>
      <c r="I657" s="35">
        <v>0</v>
      </c>
    </row>
    <row r="658" spans="2:9" ht="51" customHeight="1" hidden="1" thickBot="1">
      <c r="B658" s="248" t="s">
        <v>488</v>
      </c>
      <c r="C658" s="222" t="s">
        <v>31</v>
      </c>
      <c r="D658" s="223" t="s">
        <v>28</v>
      </c>
      <c r="E658" s="224" t="s">
        <v>487</v>
      </c>
      <c r="F658" s="225">
        <v>400</v>
      </c>
      <c r="G658" s="35"/>
      <c r="H658" s="35"/>
      <c r="I658" s="35"/>
    </row>
    <row r="659" spans="2:9" ht="16.5" thickBot="1">
      <c r="B659" s="172" t="s">
        <v>6</v>
      </c>
      <c r="C659" s="8" t="s">
        <v>62</v>
      </c>
      <c r="D659" s="9" t="s">
        <v>26</v>
      </c>
      <c r="E659" s="9"/>
      <c r="F659" s="11"/>
      <c r="G659" s="33">
        <f>G668+G674+G660</f>
        <v>175000</v>
      </c>
      <c r="H659" s="33">
        <f>H668+H674+H660</f>
        <v>225000</v>
      </c>
      <c r="I659" s="33">
        <f>I668+I674+I660</f>
        <v>225000</v>
      </c>
    </row>
    <row r="660" spans="2:9" ht="47.25">
      <c r="B660" s="243" t="s">
        <v>576</v>
      </c>
      <c r="C660" s="68" t="s">
        <v>31</v>
      </c>
      <c r="D660" s="69" t="s">
        <v>3</v>
      </c>
      <c r="E660" s="141" t="s">
        <v>30</v>
      </c>
      <c r="F660" s="184"/>
      <c r="G660" s="213">
        <f>G661+G664</f>
        <v>150000</v>
      </c>
      <c r="H660" s="213">
        <f>H661+H664</f>
        <v>200000</v>
      </c>
      <c r="I660" s="213">
        <f>I661+I664</f>
        <v>200000</v>
      </c>
    </row>
    <row r="661" spans="2:9" ht="15.75">
      <c r="B661" s="146" t="s">
        <v>582</v>
      </c>
      <c r="C661" s="70" t="s">
        <v>31</v>
      </c>
      <c r="D661" s="71" t="s">
        <v>3</v>
      </c>
      <c r="E661" s="119" t="s">
        <v>480</v>
      </c>
      <c r="F661" s="81"/>
      <c r="G661" s="211">
        <f aca="true" t="shared" si="30" ref="G661:I662">G662</f>
        <v>150000</v>
      </c>
      <c r="H661" s="211">
        <f t="shared" si="30"/>
        <v>50000</v>
      </c>
      <c r="I661" s="211">
        <f t="shared" si="30"/>
        <v>50000</v>
      </c>
    </row>
    <row r="662" spans="2:9" ht="31.5">
      <c r="B662" s="146" t="s">
        <v>583</v>
      </c>
      <c r="C662" s="70" t="s">
        <v>31</v>
      </c>
      <c r="D662" s="71" t="s">
        <v>3</v>
      </c>
      <c r="E662" s="119" t="s">
        <v>584</v>
      </c>
      <c r="F662" s="81"/>
      <c r="G662" s="211">
        <f t="shared" si="30"/>
        <v>150000</v>
      </c>
      <c r="H662" s="211">
        <f t="shared" si="30"/>
        <v>50000</v>
      </c>
      <c r="I662" s="211">
        <f t="shared" si="30"/>
        <v>50000</v>
      </c>
    </row>
    <row r="663" spans="2:9" ht="63">
      <c r="B663" s="146" t="s">
        <v>585</v>
      </c>
      <c r="C663" s="70" t="s">
        <v>31</v>
      </c>
      <c r="D663" s="71" t="s">
        <v>3</v>
      </c>
      <c r="E663" s="130" t="s">
        <v>586</v>
      </c>
      <c r="F663" s="81">
        <v>400</v>
      </c>
      <c r="G663" s="35">
        <v>150000</v>
      </c>
      <c r="H663" s="35">
        <v>50000</v>
      </c>
      <c r="I663" s="35">
        <v>50000</v>
      </c>
    </row>
    <row r="664" spans="2:9" ht="39.75" customHeight="1">
      <c r="B664" s="146" t="s">
        <v>587</v>
      </c>
      <c r="C664" s="70" t="s">
        <v>31</v>
      </c>
      <c r="D664" s="71" t="s">
        <v>3</v>
      </c>
      <c r="E664" s="130" t="s">
        <v>494</v>
      </c>
      <c r="F664" s="81"/>
      <c r="G664" s="211">
        <f>G665</f>
        <v>0</v>
      </c>
      <c r="H664" s="211">
        <f>H665</f>
        <v>150000</v>
      </c>
      <c r="I664" s="211">
        <f>I665</f>
        <v>150000</v>
      </c>
    </row>
    <row r="665" spans="2:9" ht="31.5">
      <c r="B665" s="146" t="s">
        <v>588</v>
      </c>
      <c r="C665" s="70" t="s">
        <v>31</v>
      </c>
      <c r="D665" s="71" t="s">
        <v>3</v>
      </c>
      <c r="E665" s="130" t="s">
        <v>589</v>
      </c>
      <c r="F665" s="81"/>
      <c r="G665" s="211">
        <f>G667+G666</f>
        <v>0</v>
      </c>
      <c r="H665" s="211">
        <f>H667+H666</f>
        <v>150000</v>
      </c>
      <c r="I665" s="211">
        <f>I667+I666</f>
        <v>150000</v>
      </c>
    </row>
    <row r="666" spans="2:9" ht="47.25">
      <c r="B666" s="146" t="s">
        <v>2017</v>
      </c>
      <c r="C666" s="70" t="s">
        <v>31</v>
      </c>
      <c r="D666" s="71" t="s">
        <v>3</v>
      </c>
      <c r="E666" s="31" t="s">
        <v>591</v>
      </c>
      <c r="F666" s="81">
        <v>400</v>
      </c>
      <c r="G666" s="211"/>
      <c r="H666" s="211">
        <v>150000</v>
      </c>
      <c r="I666" s="211">
        <v>150000</v>
      </c>
    </row>
    <row r="667" spans="2:9" ht="31.5">
      <c r="B667" s="146" t="s">
        <v>590</v>
      </c>
      <c r="C667" s="70" t="s">
        <v>31</v>
      </c>
      <c r="D667" s="71" t="s">
        <v>3</v>
      </c>
      <c r="E667" s="31" t="s">
        <v>591</v>
      </c>
      <c r="F667" s="81">
        <v>500</v>
      </c>
      <c r="G667" s="35"/>
      <c r="H667" s="35"/>
      <c r="I667" s="35"/>
    </row>
    <row r="668" spans="2:9" ht="38.25" customHeight="1">
      <c r="B668" s="146" t="s">
        <v>592</v>
      </c>
      <c r="C668" s="70" t="s">
        <v>31</v>
      </c>
      <c r="D668" s="71" t="s">
        <v>3</v>
      </c>
      <c r="E668" s="110">
        <v>11</v>
      </c>
      <c r="F668" s="81"/>
      <c r="G668" s="35">
        <f aca="true" t="shared" si="31" ref="G668:I669">G669</f>
        <v>25000</v>
      </c>
      <c r="H668" s="35">
        <f t="shared" si="31"/>
        <v>25000</v>
      </c>
      <c r="I668" s="35">
        <f t="shared" si="31"/>
        <v>25000</v>
      </c>
    </row>
    <row r="669" spans="2:9" ht="15.75">
      <c r="B669" s="121" t="s">
        <v>326</v>
      </c>
      <c r="C669" s="70" t="s">
        <v>31</v>
      </c>
      <c r="D669" s="71" t="s">
        <v>3</v>
      </c>
      <c r="E669" s="110" t="s">
        <v>327</v>
      </c>
      <c r="F669" s="81"/>
      <c r="G669" s="95">
        <f t="shared" si="31"/>
        <v>25000</v>
      </c>
      <c r="H669" s="95">
        <f t="shared" si="31"/>
        <v>25000</v>
      </c>
      <c r="I669" s="95">
        <f t="shared" si="31"/>
        <v>25000</v>
      </c>
    </row>
    <row r="670" spans="2:9" ht="47.25">
      <c r="B670" s="121" t="s">
        <v>407</v>
      </c>
      <c r="C670" s="70" t="s">
        <v>31</v>
      </c>
      <c r="D670" s="71" t="s">
        <v>3</v>
      </c>
      <c r="E670" s="110" t="s">
        <v>408</v>
      </c>
      <c r="F670" s="81"/>
      <c r="G670" s="95">
        <f>G671+G673+G672</f>
        <v>25000</v>
      </c>
      <c r="H670" s="95">
        <f>H671+H673+H672</f>
        <v>25000</v>
      </c>
      <c r="I670" s="95">
        <f>I671+I673+I672</f>
        <v>25000</v>
      </c>
    </row>
    <row r="671" spans="2:9" ht="47.25" hidden="1">
      <c r="B671" s="121" t="s">
        <v>409</v>
      </c>
      <c r="C671" s="70" t="s">
        <v>31</v>
      </c>
      <c r="D671" s="71" t="s">
        <v>3</v>
      </c>
      <c r="E671" s="110" t="s">
        <v>410</v>
      </c>
      <c r="F671" s="81">
        <v>500</v>
      </c>
      <c r="G671" s="95"/>
      <c r="H671" s="95"/>
      <c r="I671" s="95"/>
    </row>
    <row r="672" spans="2:9" ht="47.25">
      <c r="B672" s="121" t="s">
        <v>1733</v>
      </c>
      <c r="C672" s="70" t="s">
        <v>31</v>
      </c>
      <c r="D672" s="71" t="s">
        <v>3</v>
      </c>
      <c r="E672" s="110" t="s">
        <v>410</v>
      </c>
      <c r="F672" s="81">
        <v>500</v>
      </c>
      <c r="G672" s="35"/>
      <c r="H672" s="35"/>
      <c r="I672" s="35"/>
    </row>
    <row r="673" spans="2:9" ht="63.75" thickBot="1">
      <c r="B673" s="121" t="s">
        <v>1628</v>
      </c>
      <c r="C673" s="70" t="s">
        <v>31</v>
      </c>
      <c r="D673" s="71" t="s">
        <v>3</v>
      </c>
      <c r="E673" s="110" t="s">
        <v>412</v>
      </c>
      <c r="F673" s="81">
        <v>500</v>
      </c>
      <c r="G673" s="35">
        <v>25000</v>
      </c>
      <c r="H673" s="35">
        <v>25000</v>
      </c>
      <c r="I673" s="35">
        <v>25000</v>
      </c>
    </row>
    <row r="674" spans="2:9" ht="21.75" customHeight="1" hidden="1">
      <c r="B674" s="121" t="s">
        <v>166</v>
      </c>
      <c r="C674" s="72" t="s">
        <v>31</v>
      </c>
      <c r="D674" s="13" t="s">
        <v>3</v>
      </c>
      <c r="E674" s="110">
        <v>99</v>
      </c>
      <c r="F674" s="226"/>
      <c r="G674" s="95">
        <f aca="true" t="shared" si="32" ref="G674:I675">G675</f>
        <v>0</v>
      </c>
      <c r="H674" s="95">
        <f t="shared" si="32"/>
        <v>0</v>
      </c>
      <c r="I674" s="95">
        <f t="shared" si="32"/>
        <v>0</v>
      </c>
    </row>
    <row r="675" spans="2:9" ht="19.5" customHeight="1" hidden="1">
      <c r="B675" s="121" t="s">
        <v>492</v>
      </c>
      <c r="C675" s="72" t="s">
        <v>31</v>
      </c>
      <c r="D675" s="13" t="s">
        <v>3</v>
      </c>
      <c r="E675" s="110" t="s">
        <v>491</v>
      </c>
      <c r="F675" s="226"/>
      <c r="G675" s="95">
        <f t="shared" si="32"/>
        <v>0</v>
      </c>
      <c r="H675" s="95">
        <f t="shared" si="32"/>
        <v>0</v>
      </c>
      <c r="I675" s="95">
        <f t="shared" si="32"/>
        <v>0</v>
      </c>
    </row>
    <row r="676" spans="2:9" ht="48" hidden="1" thickBot="1">
      <c r="B676" s="244" t="s">
        <v>489</v>
      </c>
      <c r="C676" s="204" t="s">
        <v>31</v>
      </c>
      <c r="D676" s="76" t="s">
        <v>3</v>
      </c>
      <c r="E676" s="120" t="s">
        <v>490</v>
      </c>
      <c r="F676" s="116">
        <v>800</v>
      </c>
      <c r="G676" s="35"/>
      <c r="H676" s="35"/>
      <c r="I676" s="35"/>
    </row>
    <row r="677" spans="2:9" ht="16.5" thickBot="1">
      <c r="B677" s="175" t="s">
        <v>7</v>
      </c>
      <c r="C677" s="8" t="s">
        <v>62</v>
      </c>
      <c r="D677" s="9" t="s">
        <v>55</v>
      </c>
      <c r="E677" s="10"/>
      <c r="F677" s="11"/>
      <c r="G677" s="33">
        <f>G678+G688</f>
        <v>181253</v>
      </c>
      <c r="H677" s="33">
        <f>H678+H688</f>
        <v>197061</v>
      </c>
      <c r="I677" s="33">
        <f>I678+I688</f>
        <v>216155</v>
      </c>
    </row>
    <row r="678" spans="2:9" ht="47.25">
      <c r="B678" s="239" t="s">
        <v>478</v>
      </c>
      <c r="C678" s="206" t="s">
        <v>31</v>
      </c>
      <c r="D678" s="199" t="s">
        <v>112</v>
      </c>
      <c r="E678" s="200" t="s">
        <v>493</v>
      </c>
      <c r="F678" s="5"/>
      <c r="G678" s="207">
        <f>G679</f>
        <v>178253</v>
      </c>
      <c r="H678" s="207">
        <f>H679</f>
        <v>194061</v>
      </c>
      <c r="I678" s="207">
        <f>I679</f>
        <v>213155</v>
      </c>
    </row>
    <row r="679" spans="2:9" ht="33" customHeight="1">
      <c r="B679" s="146" t="s">
        <v>587</v>
      </c>
      <c r="C679" s="72" t="s">
        <v>31</v>
      </c>
      <c r="D679" s="13" t="s">
        <v>112</v>
      </c>
      <c r="E679" s="132" t="s">
        <v>494</v>
      </c>
      <c r="F679" s="2"/>
      <c r="G679" s="208">
        <f>G680+G682+G684</f>
        <v>178253</v>
      </c>
      <c r="H679" s="208">
        <f>H680+H682+H684</f>
        <v>194061</v>
      </c>
      <c r="I679" s="208">
        <f>I680+I682+I684</f>
        <v>213155</v>
      </c>
    </row>
    <row r="680" spans="2:9" ht="33" customHeight="1">
      <c r="B680" s="121" t="s">
        <v>495</v>
      </c>
      <c r="C680" s="72" t="s">
        <v>31</v>
      </c>
      <c r="D680" s="13" t="s">
        <v>112</v>
      </c>
      <c r="E680" s="132" t="s">
        <v>496</v>
      </c>
      <c r="F680" s="2"/>
      <c r="G680" s="208">
        <f>G681</f>
        <v>173579</v>
      </c>
      <c r="H680" s="208">
        <f>H681</f>
        <v>190937</v>
      </c>
      <c r="I680" s="208">
        <f>I681</f>
        <v>210031</v>
      </c>
    </row>
    <row r="681" spans="2:9" ht="31.5">
      <c r="B681" s="121" t="s">
        <v>497</v>
      </c>
      <c r="C681" s="72" t="s">
        <v>31</v>
      </c>
      <c r="D681" s="13" t="s">
        <v>112</v>
      </c>
      <c r="E681" s="132" t="s">
        <v>498</v>
      </c>
      <c r="F681" s="2">
        <v>500</v>
      </c>
      <c r="G681" s="35">
        <v>173579</v>
      </c>
      <c r="H681" s="35">
        <v>190937</v>
      </c>
      <c r="I681" s="35">
        <v>210031</v>
      </c>
    </row>
    <row r="682" spans="2:9" ht="53.25" customHeight="1">
      <c r="B682" s="300" t="s">
        <v>1670</v>
      </c>
      <c r="C682" s="72" t="s">
        <v>31</v>
      </c>
      <c r="D682" s="13" t="s">
        <v>112</v>
      </c>
      <c r="E682" s="132" t="s">
        <v>499</v>
      </c>
      <c r="F682" s="2"/>
      <c r="G682" s="208">
        <f>G683</f>
        <v>1124</v>
      </c>
      <c r="H682" s="208">
        <f>H683</f>
        <v>1124</v>
      </c>
      <c r="I682" s="208">
        <f>I683</f>
        <v>1124</v>
      </c>
    </row>
    <row r="683" spans="2:9" ht="49.5">
      <c r="B683" s="301" t="s">
        <v>1671</v>
      </c>
      <c r="C683" s="72" t="s">
        <v>31</v>
      </c>
      <c r="D683" s="13" t="s">
        <v>112</v>
      </c>
      <c r="E683" s="132" t="s">
        <v>500</v>
      </c>
      <c r="F683" s="2">
        <v>500</v>
      </c>
      <c r="G683" s="35">
        <v>1124</v>
      </c>
      <c r="H683" s="35">
        <v>1124</v>
      </c>
      <c r="I683" s="35">
        <v>1124</v>
      </c>
    </row>
    <row r="684" spans="2:9" ht="31.5">
      <c r="B684" s="121" t="s">
        <v>501</v>
      </c>
      <c r="C684" s="72" t="s">
        <v>31</v>
      </c>
      <c r="D684" s="13" t="s">
        <v>112</v>
      </c>
      <c r="E684" s="132" t="s">
        <v>502</v>
      </c>
      <c r="F684" s="2"/>
      <c r="G684" s="208">
        <f>G685+G686+G687</f>
        <v>3550</v>
      </c>
      <c r="H684" s="208">
        <f>H685+H686+H687</f>
        <v>2000</v>
      </c>
      <c r="I684" s="208">
        <f>I685+I686+I687</f>
        <v>2000</v>
      </c>
    </row>
    <row r="685" spans="2:9" ht="31.5">
      <c r="B685" s="121" t="s">
        <v>503</v>
      </c>
      <c r="C685" s="72" t="s">
        <v>31</v>
      </c>
      <c r="D685" s="13" t="s">
        <v>112</v>
      </c>
      <c r="E685" s="132" t="s">
        <v>504</v>
      </c>
      <c r="F685" s="2">
        <v>800</v>
      </c>
      <c r="G685" s="35">
        <v>3550</v>
      </c>
      <c r="H685" s="35">
        <v>2000</v>
      </c>
      <c r="I685" s="35">
        <v>2000</v>
      </c>
    </row>
    <row r="686" spans="2:9" ht="47.25" hidden="1">
      <c r="B686" s="121" t="s">
        <v>1792</v>
      </c>
      <c r="C686" s="72" t="s">
        <v>31</v>
      </c>
      <c r="D686" s="13" t="s">
        <v>112</v>
      </c>
      <c r="E686" s="132" t="s">
        <v>504</v>
      </c>
      <c r="F686" s="2">
        <v>200</v>
      </c>
      <c r="G686" s="35"/>
      <c r="H686" s="35"/>
      <c r="I686" s="35"/>
    </row>
    <row r="687" spans="2:9" ht="33" hidden="1">
      <c r="B687" s="301" t="s">
        <v>1793</v>
      </c>
      <c r="C687" s="72" t="s">
        <v>31</v>
      </c>
      <c r="D687" s="13" t="s">
        <v>112</v>
      </c>
      <c r="E687" s="132" t="s">
        <v>1794</v>
      </c>
      <c r="F687" s="2">
        <v>500</v>
      </c>
      <c r="G687" s="35"/>
      <c r="H687" s="35"/>
      <c r="I687" s="35"/>
    </row>
    <row r="688" spans="2:9" ht="31.5">
      <c r="B688" s="146" t="s">
        <v>592</v>
      </c>
      <c r="C688" s="70" t="s">
        <v>31</v>
      </c>
      <c r="D688" s="13" t="s">
        <v>112</v>
      </c>
      <c r="E688" s="110">
        <v>11</v>
      </c>
      <c r="F688" s="81"/>
      <c r="G688" s="35">
        <f aca="true" t="shared" si="33" ref="G688:I690">G689</f>
        <v>3000</v>
      </c>
      <c r="H688" s="35">
        <f t="shared" si="33"/>
        <v>3000</v>
      </c>
      <c r="I688" s="35">
        <f t="shared" si="33"/>
        <v>3000</v>
      </c>
    </row>
    <row r="689" spans="2:9" ht="15.75">
      <c r="B689" s="121" t="s">
        <v>326</v>
      </c>
      <c r="C689" s="70" t="s">
        <v>31</v>
      </c>
      <c r="D689" s="13" t="s">
        <v>112</v>
      </c>
      <c r="E689" s="110" t="s">
        <v>327</v>
      </c>
      <c r="F689" s="81"/>
      <c r="G689" s="95">
        <f t="shared" si="33"/>
        <v>3000</v>
      </c>
      <c r="H689" s="95">
        <f t="shared" si="33"/>
        <v>3000</v>
      </c>
      <c r="I689" s="95">
        <f t="shared" si="33"/>
        <v>3000</v>
      </c>
    </row>
    <row r="690" spans="2:9" ht="47.25">
      <c r="B690" s="121" t="s">
        <v>407</v>
      </c>
      <c r="C690" s="70" t="s">
        <v>31</v>
      </c>
      <c r="D690" s="13" t="s">
        <v>112</v>
      </c>
      <c r="E690" s="110" t="s">
        <v>408</v>
      </c>
      <c r="F690" s="81"/>
      <c r="G690" s="95">
        <f>G691</f>
        <v>3000</v>
      </c>
      <c r="H690" s="95">
        <f t="shared" si="33"/>
        <v>3000</v>
      </c>
      <c r="I690" s="95">
        <f t="shared" si="33"/>
        <v>3000</v>
      </c>
    </row>
    <row r="691" spans="2:9" ht="63.75" thickBot="1">
      <c r="B691" s="121" t="s">
        <v>1628</v>
      </c>
      <c r="C691" s="70" t="s">
        <v>31</v>
      </c>
      <c r="D691" s="13" t="s">
        <v>112</v>
      </c>
      <c r="E691" s="110" t="s">
        <v>412</v>
      </c>
      <c r="F691" s="81">
        <v>500</v>
      </c>
      <c r="G691" s="35">
        <v>3000</v>
      </c>
      <c r="H691" s="35">
        <v>3000</v>
      </c>
      <c r="I691" s="35">
        <v>3000</v>
      </c>
    </row>
    <row r="692" spans="2:9" ht="16.5" thickBot="1">
      <c r="B692" s="229" t="s">
        <v>9</v>
      </c>
      <c r="C692" s="50" t="s">
        <v>31</v>
      </c>
      <c r="D692" s="51" t="s">
        <v>31</v>
      </c>
      <c r="E692" s="51"/>
      <c r="F692" s="51"/>
      <c r="G692" s="88">
        <f aca="true" t="shared" si="34" ref="G692:I694">G693</f>
        <v>19722</v>
      </c>
      <c r="H692" s="88">
        <f t="shared" si="34"/>
        <v>19568</v>
      </c>
      <c r="I692" s="88">
        <f t="shared" si="34"/>
        <v>20121</v>
      </c>
    </row>
    <row r="693" spans="2:9" ht="47.25">
      <c r="B693" s="160" t="s">
        <v>1224</v>
      </c>
      <c r="C693" s="154" t="s">
        <v>31</v>
      </c>
      <c r="D693" s="152" t="s">
        <v>31</v>
      </c>
      <c r="E693" s="133" t="s">
        <v>30</v>
      </c>
      <c r="F693" s="46"/>
      <c r="G693" s="86">
        <f t="shared" si="34"/>
        <v>19722</v>
      </c>
      <c r="H693" s="86">
        <f t="shared" si="34"/>
        <v>19568</v>
      </c>
      <c r="I693" s="86">
        <f t="shared" si="34"/>
        <v>20121</v>
      </c>
    </row>
    <row r="694" spans="2:9" ht="15.75">
      <c r="B694" s="161" t="s">
        <v>156</v>
      </c>
      <c r="C694" s="154" t="s">
        <v>31</v>
      </c>
      <c r="D694" s="152" t="s">
        <v>31</v>
      </c>
      <c r="E694" s="133" t="s">
        <v>577</v>
      </c>
      <c r="F694" s="49"/>
      <c r="G694" s="35">
        <f t="shared" si="34"/>
        <v>19722</v>
      </c>
      <c r="H694" s="35">
        <f t="shared" si="34"/>
        <v>19568</v>
      </c>
      <c r="I694" s="35">
        <f t="shared" si="34"/>
        <v>20121</v>
      </c>
    </row>
    <row r="695" spans="2:9" ht="31.5">
      <c r="B695" s="161" t="s">
        <v>157</v>
      </c>
      <c r="C695" s="154" t="s">
        <v>31</v>
      </c>
      <c r="D695" s="152" t="s">
        <v>31</v>
      </c>
      <c r="E695" s="133" t="s">
        <v>1248</v>
      </c>
      <c r="F695" s="49"/>
      <c r="G695" s="35">
        <f>G696+G697+G698</f>
        <v>19722</v>
      </c>
      <c r="H695" s="35">
        <f>H696+H697+H698</f>
        <v>19568</v>
      </c>
      <c r="I695" s="35">
        <f>I696+I697+I698</f>
        <v>20121</v>
      </c>
    </row>
    <row r="696" spans="2:9" ht="78.75">
      <c r="B696" s="161" t="s">
        <v>158</v>
      </c>
      <c r="C696" s="154" t="s">
        <v>31</v>
      </c>
      <c r="D696" s="152" t="s">
        <v>31</v>
      </c>
      <c r="E696" s="133" t="s">
        <v>1249</v>
      </c>
      <c r="F696" s="49" t="s">
        <v>19</v>
      </c>
      <c r="G696" s="35">
        <v>18081</v>
      </c>
      <c r="H696" s="35">
        <v>18081</v>
      </c>
      <c r="I696" s="35">
        <v>18634</v>
      </c>
    </row>
    <row r="697" spans="2:9" ht="47.25">
      <c r="B697" s="161" t="s">
        <v>1207</v>
      </c>
      <c r="C697" s="154" t="s">
        <v>31</v>
      </c>
      <c r="D697" s="152" t="s">
        <v>31</v>
      </c>
      <c r="E697" s="133" t="s">
        <v>1249</v>
      </c>
      <c r="F697" s="49" t="s">
        <v>10</v>
      </c>
      <c r="G697" s="35">
        <v>1639</v>
      </c>
      <c r="H697" s="35">
        <v>1485</v>
      </c>
      <c r="I697" s="35">
        <v>1485</v>
      </c>
    </row>
    <row r="698" spans="2:9" ht="32.25" thickBot="1">
      <c r="B698" s="162" t="s">
        <v>159</v>
      </c>
      <c r="C698" s="154" t="s">
        <v>31</v>
      </c>
      <c r="D698" s="152" t="s">
        <v>31</v>
      </c>
      <c r="E698" s="133" t="s">
        <v>1249</v>
      </c>
      <c r="F698" s="47" t="s">
        <v>52</v>
      </c>
      <c r="G698" s="35">
        <v>2</v>
      </c>
      <c r="H698" s="35">
        <v>2</v>
      </c>
      <c r="I698" s="35">
        <v>2</v>
      </c>
    </row>
    <row r="699" spans="2:9" ht="16.5" thickBot="1">
      <c r="B699" s="172" t="s">
        <v>76</v>
      </c>
      <c r="C699" s="8" t="s">
        <v>97</v>
      </c>
      <c r="D699" s="12"/>
      <c r="E699" s="9"/>
      <c r="F699" s="11"/>
      <c r="G699" s="33">
        <f>G700+G716</f>
        <v>89908</v>
      </c>
      <c r="H699" s="33">
        <f>H700+H716</f>
        <v>87108</v>
      </c>
      <c r="I699" s="33">
        <f>I700+I716</f>
        <v>84871</v>
      </c>
    </row>
    <row r="700" spans="2:9" ht="18.75" customHeight="1" thickBot="1">
      <c r="B700" s="172" t="s">
        <v>16</v>
      </c>
      <c r="C700" s="8" t="s">
        <v>97</v>
      </c>
      <c r="D700" s="9" t="s">
        <v>55</v>
      </c>
      <c r="E700" s="9"/>
      <c r="F700" s="11"/>
      <c r="G700" s="33">
        <f>G701</f>
        <v>13437</v>
      </c>
      <c r="H700" s="33">
        <f>H701</f>
        <v>13137</v>
      </c>
      <c r="I700" s="33">
        <f>I701</f>
        <v>13137</v>
      </c>
    </row>
    <row r="701" spans="2:9" ht="31.5">
      <c r="B701" s="232" t="s">
        <v>172</v>
      </c>
      <c r="C701" s="42" t="s">
        <v>97</v>
      </c>
      <c r="D701" s="5" t="s">
        <v>55</v>
      </c>
      <c r="E701" s="111">
        <v>12</v>
      </c>
      <c r="F701" s="77"/>
      <c r="G701" s="36">
        <f>G702+G710</f>
        <v>13437</v>
      </c>
      <c r="H701" s="36">
        <f>H702+H710</f>
        <v>13137</v>
      </c>
      <c r="I701" s="36">
        <f>I702+I710</f>
        <v>13137</v>
      </c>
    </row>
    <row r="702" spans="2:9" ht="40.5" customHeight="1">
      <c r="B702" s="232" t="s">
        <v>173</v>
      </c>
      <c r="C702" s="40" t="s">
        <v>97</v>
      </c>
      <c r="D702" s="2" t="s">
        <v>55</v>
      </c>
      <c r="E702" s="112" t="s">
        <v>169</v>
      </c>
      <c r="F702" s="113"/>
      <c r="G702" s="34">
        <f>G703+G708</f>
        <v>4270</v>
      </c>
      <c r="H702" s="34">
        <f>H703+H708</f>
        <v>3970</v>
      </c>
      <c r="I702" s="34">
        <f>I703+I708</f>
        <v>3970</v>
      </c>
    </row>
    <row r="703" spans="2:9" ht="31.5">
      <c r="B703" s="232" t="s">
        <v>1431</v>
      </c>
      <c r="C703" s="40" t="s">
        <v>97</v>
      </c>
      <c r="D703" s="2" t="s">
        <v>55</v>
      </c>
      <c r="E703" s="112" t="s">
        <v>170</v>
      </c>
      <c r="F703" s="113"/>
      <c r="G703" s="35">
        <f>G704</f>
        <v>670</v>
      </c>
      <c r="H703" s="35">
        <f>H704</f>
        <v>370</v>
      </c>
      <c r="I703" s="35">
        <f>I704</f>
        <v>370</v>
      </c>
    </row>
    <row r="704" spans="2:9" ht="47.25">
      <c r="B704" s="121" t="s">
        <v>1484</v>
      </c>
      <c r="C704" s="40" t="s">
        <v>97</v>
      </c>
      <c r="D704" s="2" t="s">
        <v>55</v>
      </c>
      <c r="E704" s="114" t="s">
        <v>171</v>
      </c>
      <c r="F704" s="3">
        <v>200</v>
      </c>
      <c r="G704" s="35">
        <v>670</v>
      </c>
      <c r="H704" s="35">
        <v>370</v>
      </c>
      <c r="I704" s="35">
        <v>370</v>
      </c>
    </row>
    <row r="705" spans="2:9" ht="15.75" hidden="1">
      <c r="B705" s="232"/>
      <c r="C705" s="40"/>
      <c r="D705" s="2"/>
      <c r="E705" s="185"/>
      <c r="F705" s="3"/>
      <c r="G705" s="35"/>
      <c r="H705" s="35"/>
      <c r="I705" s="35"/>
    </row>
    <row r="706" spans="2:9" ht="78.75" hidden="1">
      <c r="B706" s="232" t="s">
        <v>117</v>
      </c>
      <c r="C706" s="40" t="s">
        <v>97</v>
      </c>
      <c r="D706" s="2" t="s">
        <v>55</v>
      </c>
      <c r="E706" s="2" t="s">
        <v>102</v>
      </c>
      <c r="F706" s="3"/>
      <c r="G706" s="35">
        <f>G707</f>
        <v>0</v>
      </c>
      <c r="H706" s="35">
        <f>H707</f>
        <v>0</v>
      </c>
      <c r="I706" s="35">
        <f>I707</f>
        <v>0</v>
      </c>
    </row>
    <row r="707" spans="2:9" ht="15.75" hidden="1">
      <c r="B707" s="232" t="s">
        <v>101</v>
      </c>
      <c r="C707" s="40" t="s">
        <v>97</v>
      </c>
      <c r="D707" s="2" t="s">
        <v>55</v>
      </c>
      <c r="E707" s="2" t="s">
        <v>102</v>
      </c>
      <c r="F707" s="3">
        <v>500</v>
      </c>
      <c r="G707" s="35"/>
      <c r="H707" s="35"/>
      <c r="I707" s="35"/>
    </row>
    <row r="708" spans="2:9" s="24" customFormat="1" ht="63">
      <c r="B708" s="121" t="s">
        <v>176</v>
      </c>
      <c r="C708" s="40" t="s">
        <v>97</v>
      </c>
      <c r="D708" s="2" t="s">
        <v>55</v>
      </c>
      <c r="E708" s="114" t="s">
        <v>175</v>
      </c>
      <c r="F708" s="3"/>
      <c r="G708" s="35">
        <f>G709</f>
        <v>3600</v>
      </c>
      <c r="H708" s="35">
        <f>H709</f>
        <v>3600</v>
      </c>
      <c r="I708" s="35">
        <f>I709</f>
        <v>3600</v>
      </c>
    </row>
    <row r="709" spans="2:9" s="24" customFormat="1" ht="63">
      <c r="B709" s="249" t="s">
        <v>177</v>
      </c>
      <c r="C709" s="40" t="s">
        <v>97</v>
      </c>
      <c r="D709" s="2" t="s">
        <v>55</v>
      </c>
      <c r="E709" s="114" t="s">
        <v>174</v>
      </c>
      <c r="F709" s="3">
        <v>500</v>
      </c>
      <c r="G709" s="35">
        <v>3600</v>
      </c>
      <c r="H709" s="35">
        <v>3600</v>
      </c>
      <c r="I709" s="35">
        <v>3600</v>
      </c>
    </row>
    <row r="710" spans="2:9" s="24" customFormat="1" ht="39.75" customHeight="1">
      <c r="B710" s="121" t="s">
        <v>1665</v>
      </c>
      <c r="C710" s="70" t="s">
        <v>111</v>
      </c>
      <c r="D710" s="71" t="s">
        <v>112</v>
      </c>
      <c r="E710" s="110" t="s">
        <v>413</v>
      </c>
      <c r="F710" s="81"/>
      <c r="G710" s="95">
        <f>G714+G711</f>
        <v>9167</v>
      </c>
      <c r="H710" s="95">
        <f>H714+H711</f>
        <v>9167</v>
      </c>
      <c r="I710" s="95">
        <f>I714+I711</f>
        <v>9167</v>
      </c>
    </row>
    <row r="711" spans="2:9" s="24" customFormat="1" ht="126">
      <c r="B711" s="161" t="s">
        <v>1334</v>
      </c>
      <c r="C711" s="70" t="s">
        <v>111</v>
      </c>
      <c r="D711" s="71" t="s">
        <v>112</v>
      </c>
      <c r="E711" s="110" t="s">
        <v>1335</v>
      </c>
      <c r="F711" s="107"/>
      <c r="G711" s="95">
        <f>G712+G713</f>
        <v>9012</v>
      </c>
      <c r="H711" s="95">
        <f>H712+H713</f>
        <v>9012</v>
      </c>
      <c r="I711" s="95">
        <f>I712+I713</f>
        <v>9012</v>
      </c>
    </row>
    <row r="712" spans="2:9" s="24" customFormat="1" ht="141.75">
      <c r="B712" s="161" t="s">
        <v>1577</v>
      </c>
      <c r="C712" s="70" t="s">
        <v>111</v>
      </c>
      <c r="D712" s="71" t="s">
        <v>112</v>
      </c>
      <c r="E712" s="110" t="s">
        <v>1576</v>
      </c>
      <c r="F712" s="81">
        <v>100</v>
      </c>
      <c r="G712" s="35">
        <v>9012</v>
      </c>
      <c r="H712" s="35">
        <v>9012</v>
      </c>
      <c r="I712" s="35">
        <v>9012</v>
      </c>
    </row>
    <row r="713" spans="2:9" s="24" customFormat="1" ht="110.25" hidden="1">
      <c r="B713" s="161" t="s">
        <v>1578</v>
      </c>
      <c r="C713" s="70" t="s">
        <v>111</v>
      </c>
      <c r="D713" s="71" t="s">
        <v>112</v>
      </c>
      <c r="E713" s="110" t="s">
        <v>1576</v>
      </c>
      <c r="F713" s="81">
        <v>200</v>
      </c>
      <c r="G713" s="35"/>
      <c r="H713" s="35"/>
      <c r="I713" s="35"/>
    </row>
    <row r="714" spans="2:9" s="24" customFormat="1" ht="47.25">
      <c r="B714" s="121" t="s">
        <v>414</v>
      </c>
      <c r="C714" s="70" t="s">
        <v>111</v>
      </c>
      <c r="D714" s="71" t="s">
        <v>112</v>
      </c>
      <c r="E714" s="119" t="s">
        <v>415</v>
      </c>
      <c r="F714" s="22"/>
      <c r="G714" s="95">
        <f>G715</f>
        <v>155</v>
      </c>
      <c r="H714" s="95">
        <f>H715</f>
        <v>155</v>
      </c>
      <c r="I714" s="95">
        <f>I715</f>
        <v>155</v>
      </c>
    </row>
    <row r="715" spans="2:9" s="24" customFormat="1" ht="109.5" customHeight="1" thickBot="1">
      <c r="B715" s="121" t="s">
        <v>1485</v>
      </c>
      <c r="C715" s="70" t="s">
        <v>111</v>
      </c>
      <c r="D715" s="71" t="s">
        <v>112</v>
      </c>
      <c r="E715" s="106" t="s">
        <v>416</v>
      </c>
      <c r="F715" s="81">
        <v>200</v>
      </c>
      <c r="G715" s="35">
        <v>155</v>
      </c>
      <c r="H715" s="35">
        <v>155</v>
      </c>
      <c r="I715" s="35">
        <v>155</v>
      </c>
    </row>
    <row r="716" spans="2:9" ht="16.5" thickBot="1">
      <c r="B716" s="172" t="s">
        <v>77</v>
      </c>
      <c r="C716" s="8" t="s">
        <v>97</v>
      </c>
      <c r="D716" s="9" t="s">
        <v>62</v>
      </c>
      <c r="E716" s="9"/>
      <c r="F716" s="11"/>
      <c r="G716" s="33">
        <f aca="true" t="shared" si="35" ref="G716:I717">G717</f>
        <v>76471</v>
      </c>
      <c r="H716" s="33">
        <f t="shared" si="35"/>
        <v>73971</v>
      </c>
      <c r="I716" s="33">
        <f t="shared" si="35"/>
        <v>71734</v>
      </c>
    </row>
    <row r="717" spans="2:9" ht="48" customHeight="1">
      <c r="B717" s="147" t="s">
        <v>1336</v>
      </c>
      <c r="C717" s="164" t="s">
        <v>111</v>
      </c>
      <c r="D717" s="163" t="s">
        <v>31</v>
      </c>
      <c r="E717" s="143" t="s">
        <v>32</v>
      </c>
      <c r="F717" s="52"/>
      <c r="G717" s="87">
        <f t="shared" si="35"/>
        <v>76471</v>
      </c>
      <c r="H717" s="87">
        <f t="shared" si="35"/>
        <v>73971</v>
      </c>
      <c r="I717" s="87">
        <f t="shared" si="35"/>
        <v>71734</v>
      </c>
    </row>
    <row r="718" spans="2:9" ht="15.75">
      <c r="B718" s="147" t="s">
        <v>156</v>
      </c>
      <c r="C718" s="165" t="s">
        <v>111</v>
      </c>
      <c r="D718" s="163" t="s">
        <v>31</v>
      </c>
      <c r="E718" s="143" t="s">
        <v>1339</v>
      </c>
      <c r="F718" s="52"/>
      <c r="G718" s="87">
        <f>G719+G723</f>
        <v>76471</v>
      </c>
      <c r="H718" s="87">
        <f>H719+H723</f>
        <v>73971</v>
      </c>
      <c r="I718" s="87">
        <f>I719+I723</f>
        <v>71734</v>
      </c>
    </row>
    <row r="719" spans="2:9" ht="31.5">
      <c r="B719" s="147" t="s">
        <v>157</v>
      </c>
      <c r="C719" s="165" t="s">
        <v>111</v>
      </c>
      <c r="D719" s="163" t="s">
        <v>31</v>
      </c>
      <c r="E719" s="143" t="s">
        <v>1340</v>
      </c>
      <c r="F719" s="52"/>
      <c r="G719" s="87">
        <f>G720+G721+G722</f>
        <v>65725</v>
      </c>
      <c r="H719" s="87">
        <f>H720+H721+H722</f>
        <v>63225</v>
      </c>
      <c r="I719" s="87">
        <f>I720+I721+I722</f>
        <v>60701</v>
      </c>
    </row>
    <row r="720" spans="2:9" ht="78.75">
      <c r="B720" s="147" t="s">
        <v>158</v>
      </c>
      <c r="C720" s="165" t="s">
        <v>111</v>
      </c>
      <c r="D720" s="163" t="s">
        <v>31</v>
      </c>
      <c r="E720" s="143" t="s">
        <v>1341</v>
      </c>
      <c r="F720" s="52" t="s">
        <v>19</v>
      </c>
      <c r="G720" s="35">
        <v>45715</v>
      </c>
      <c r="H720" s="35">
        <v>45715</v>
      </c>
      <c r="I720" s="35">
        <v>47091</v>
      </c>
    </row>
    <row r="721" spans="2:9" ht="47.25">
      <c r="B721" s="147" t="s">
        <v>1207</v>
      </c>
      <c r="C721" s="165" t="s">
        <v>111</v>
      </c>
      <c r="D721" s="163" t="s">
        <v>31</v>
      </c>
      <c r="E721" s="143" t="s">
        <v>1341</v>
      </c>
      <c r="F721" s="52" t="s">
        <v>10</v>
      </c>
      <c r="G721" s="35">
        <v>19601</v>
      </c>
      <c r="H721" s="35">
        <v>17101</v>
      </c>
      <c r="I721" s="35">
        <v>13201</v>
      </c>
    </row>
    <row r="722" spans="2:9" s="24" customFormat="1" ht="31.5">
      <c r="B722" s="147" t="s">
        <v>159</v>
      </c>
      <c r="C722" s="165" t="s">
        <v>111</v>
      </c>
      <c r="D722" s="163" t="s">
        <v>31</v>
      </c>
      <c r="E722" s="143" t="s">
        <v>1341</v>
      </c>
      <c r="F722" s="52" t="s">
        <v>52</v>
      </c>
      <c r="G722" s="35">
        <v>409</v>
      </c>
      <c r="H722" s="35">
        <v>409</v>
      </c>
      <c r="I722" s="35">
        <v>409</v>
      </c>
    </row>
    <row r="723" spans="2:9" s="24" customFormat="1" ht="47.25">
      <c r="B723" s="147" t="s">
        <v>1337</v>
      </c>
      <c r="C723" s="165" t="s">
        <v>111</v>
      </c>
      <c r="D723" s="163" t="s">
        <v>31</v>
      </c>
      <c r="E723" s="143" t="s">
        <v>1342</v>
      </c>
      <c r="F723" s="52"/>
      <c r="G723" s="35">
        <f>G724</f>
        <v>10746</v>
      </c>
      <c r="H723" s="35">
        <f>H724</f>
        <v>10746</v>
      </c>
      <c r="I723" s="35">
        <f>I724</f>
        <v>11033</v>
      </c>
    </row>
    <row r="724" spans="2:9" s="24" customFormat="1" ht="48" thickBot="1">
      <c r="B724" s="147" t="s">
        <v>1338</v>
      </c>
      <c r="C724" s="166" t="s">
        <v>111</v>
      </c>
      <c r="D724" s="163" t="s">
        <v>31</v>
      </c>
      <c r="E724" s="143" t="s">
        <v>1343</v>
      </c>
      <c r="F724" s="52" t="s">
        <v>64</v>
      </c>
      <c r="G724" s="35">
        <v>10746</v>
      </c>
      <c r="H724" s="35">
        <v>10746</v>
      </c>
      <c r="I724" s="35">
        <v>11033</v>
      </c>
    </row>
    <row r="725" spans="2:9" s="24" customFormat="1" ht="16.5" thickBot="1">
      <c r="B725" s="250" t="s">
        <v>78</v>
      </c>
      <c r="C725" s="8" t="s">
        <v>98</v>
      </c>
      <c r="D725" s="14"/>
      <c r="E725" s="14"/>
      <c r="F725" s="79"/>
      <c r="G725" s="33">
        <f>G726+G756+G849+G874+G897+G907+G940+G946+G839</f>
        <v>15517780</v>
      </c>
      <c r="H725" s="33">
        <f>H726+H756+H849+H874+H897+H907+H940+H946+H839</f>
        <v>15971766</v>
      </c>
      <c r="I725" s="33">
        <f>I726+I756+I849+I874+I897+I907+I940+I946+I839</f>
        <v>16699903</v>
      </c>
    </row>
    <row r="726" spans="2:9" s="24" customFormat="1" ht="16.5" thickBot="1">
      <c r="B726" s="251" t="s">
        <v>93</v>
      </c>
      <c r="C726" s="43" t="s">
        <v>98</v>
      </c>
      <c r="D726" s="29">
        <v>1</v>
      </c>
      <c r="E726" s="7"/>
      <c r="F726" s="30"/>
      <c r="G726" s="37">
        <f>G727+G752</f>
        <v>2857136</v>
      </c>
      <c r="H726" s="37">
        <f>H727+H752</f>
        <v>2782140</v>
      </c>
      <c r="I726" s="37">
        <f>I727+I752</f>
        <v>3081234</v>
      </c>
    </row>
    <row r="727" spans="2:9" s="24" customFormat="1" ht="31.5">
      <c r="B727" s="243" t="s">
        <v>1629</v>
      </c>
      <c r="C727" s="68" t="s">
        <v>104</v>
      </c>
      <c r="D727" s="69" t="s">
        <v>28</v>
      </c>
      <c r="E727" s="186" t="s">
        <v>3</v>
      </c>
      <c r="F727" s="184"/>
      <c r="G727" s="213">
        <f>G728</f>
        <v>2857136</v>
      </c>
      <c r="H727" s="213">
        <f>H728</f>
        <v>2782140</v>
      </c>
      <c r="I727" s="213">
        <f>I728</f>
        <v>3081234</v>
      </c>
    </row>
    <row r="728" spans="2:9" s="24" customFormat="1" ht="15.75">
      <c r="B728" s="146" t="s">
        <v>593</v>
      </c>
      <c r="C728" s="70" t="s">
        <v>104</v>
      </c>
      <c r="D728" s="71" t="s">
        <v>28</v>
      </c>
      <c r="E728" s="130" t="s">
        <v>594</v>
      </c>
      <c r="F728" s="81"/>
      <c r="G728" s="211">
        <f>G729+G731+G733</f>
        <v>2857136</v>
      </c>
      <c r="H728" s="211">
        <f>H729+H731+H733</f>
        <v>2782140</v>
      </c>
      <c r="I728" s="211">
        <f>I729+I731+I733</f>
        <v>3081234</v>
      </c>
    </row>
    <row r="729" spans="2:9" s="24" customFormat="1" ht="31.5">
      <c r="B729" s="146" t="s">
        <v>1053</v>
      </c>
      <c r="C729" s="70" t="s">
        <v>104</v>
      </c>
      <c r="D729" s="71" t="s">
        <v>28</v>
      </c>
      <c r="E729" s="130" t="s">
        <v>1052</v>
      </c>
      <c r="F729" s="81"/>
      <c r="G729" s="211">
        <f>G730</f>
        <v>2605216</v>
      </c>
      <c r="H729" s="211">
        <f>H730</f>
        <v>2714774</v>
      </c>
      <c r="I729" s="211">
        <f>I730</f>
        <v>2933868</v>
      </c>
    </row>
    <row r="730" spans="2:9" s="24" customFormat="1" ht="63">
      <c r="B730" s="146" t="s">
        <v>1054</v>
      </c>
      <c r="C730" s="70" t="s">
        <v>104</v>
      </c>
      <c r="D730" s="71" t="s">
        <v>28</v>
      </c>
      <c r="E730" s="130" t="s">
        <v>1055</v>
      </c>
      <c r="F730" s="81">
        <v>500</v>
      </c>
      <c r="G730" s="35">
        <v>2605216</v>
      </c>
      <c r="H730" s="35">
        <v>2714774</v>
      </c>
      <c r="I730" s="35">
        <v>2933868</v>
      </c>
    </row>
    <row r="731" spans="2:9" s="24" customFormat="1" ht="31.5">
      <c r="B731" s="146" t="s">
        <v>1057</v>
      </c>
      <c r="C731" s="70" t="s">
        <v>104</v>
      </c>
      <c r="D731" s="71" t="s">
        <v>28</v>
      </c>
      <c r="E731" s="130" t="s">
        <v>1056</v>
      </c>
      <c r="F731" s="81"/>
      <c r="G731" s="211">
        <f>G732</f>
        <v>67366</v>
      </c>
      <c r="H731" s="211">
        <f>H732</f>
        <v>67366</v>
      </c>
      <c r="I731" s="211">
        <f>I732</f>
        <v>67366</v>
      </c>
    </row>
    <row r="732" spans="2:9" s="24" customFormat="1" ht="31.5">
      <c r="B732" s="146" t="s">
        <v>1058</v>
      </c>
      <c r="C732" s="70" t="s">
        <v>104</v>
      </c>
      <c r="D732" s="71" t="s">
        <v>28</v>
      </c>
      <c r="E732" s="130" t="s">
        <v>1059</v>
      </c>
      <c r="F732" s="81">
        <v>500</v>
      </c>
      <c r="G732" s="35">
        <v>67366</v>
      </c>
      <c r="H732" s="35">
        <v>67366</v>
      </c>
      <c r="I732" s="35">
        <v>67366</v>
      </c>
    </row>
    <row r="733" spans="2:9" s="24" customFormat="1" ht="31.5">
      <c r="B733" s="146" t="s">
        <v>595</v>
      </c>
      <c r="C733" s="70" t="s">
        <v>104</v>
      </c>
      <c r="D733" s="71" t="s">
        <v>28</v>
      </c>
      <c r="E733" s="130" t="s">
        <v>596</v>
      </c>
      <c r="F733" s="81"/>
      <c r="G733" s="211">
        <f>G735+G736+G751+G734</f>
        <v>184554</v>
      </c>
      <c r="H733" s="211">
        <f>H735+H736+H751+H734</f>
        <v>0</v>
      </c>
      <c r="I733" s="211">
        <f>I735+I736+I751+I734</f>
        <v>80000</v>
      </c>
    </row>
    <row r="734" spans="2:9" s="24" customFormat="1" ht="31.5" hidden="1">
      <c r="B734" s="146" t="s">
        <v>1683</v>
      </c>
      <c r="C734" s="70" t="s">
        <v>104</v>
      </c>
      <c r="D734" s="71" t="s">
        <v>28</v>
      </c>
      <c r="E734" s="130" t="s">
        <v>1714</v>
      </c>
      <c r="F734" s="81">
        <v>400</v>
      </c>
      <c r="G734" s="211"/>
      <c r="H734" s="211"/>
      <c r="I734" s="211"/>
    </row>
    <row r="735" spans="2:9" ht="63.75" thickBot="1">
      <c r="B735" s="146" t="s">
        <v>597</v>
      </c>
      <c r="C735" s="70" t="s">
        <v>104</v>
      </c>
      <c r="D735" s="71" t="s">
        <v>28</v>
      </c>
      <c r="E735" s="130" t="s">
        <v>598</v>
      </c>
      <c r="F735" s="81">
        <v>400</v>
      </c>
      <c r="G735" s="35">
        <v>171454</v>
      </c>
      <c r="H735" s="35"/>
      <c r="I735" s="35">
        <v>80000</v>
      </c>
    </row>
    <row r="736" spans="2:9" ht="51" customHeight="1" hidden="1">
      <c r="B736" s="146" t="s">
        <v>599</v>
      </c>
      <c r="C736" s="70" t="s">
        <v>104</v>
      </c>
      <c r="D736" s="71" t="s">
        <v>28</v>
      </c>
      <c r="E736" s="130" t="s">
        <v>600</v>
      </c>
      <c r="F736" s="81">
        <v>500</v>
      </c>
      <c r="G736" s="35">
        <v>5000</v>
      </c>
      <c r="H736" s="35"/>
      <c r="I736" s="35"/>
    </row>
    <row r="737" spans="2:9" ht="15.75" hidden="1">
      <c r="B737" s="146"/>
      <c r="C737" s="70"/>
      <c r="D737" s="71"/>
      <c r="E737" s="81"/>
      <c r="F737" s="81"/>
      <c r="G737" s="35" t="e">
        <f>#REF!+#REF!</f>
        <v>#REF!</v>
      </c>
      <c r="H737" s="35" t="e">
        <f>#REF!+#REF!</f>
        <v>#REF!</v>
      </c>
      <c r="I737" s="35" t="e">
        <f>#REF!+#REF!</f>
        <v>#REF!</v>
      </c>
    </row>
    <row r="738" spans="2:9" ht="15.75" hidden="1">
      <c r="B738" s="146"/>
      <c r="C738" s="70"/>
      <c r="D738" s="71"/>
      <c r="E738" s="81"/>
      <c r="F738" s="81"/>
      <c r="G738" s="35" t="e">
        <f>#REF!+#REF!</f>
        <v>#REF!</v>
      </c>
      <c r="H738" s="35" t="e">
        <f>#REF!+#REF!</f>
        <v>#REF!</v>
      </c>
      <c r="I738" s="35" t="e">
        <f>#REF!+#REF!</f>
        <v>#REF!</v>
      </c>
    </row>
    <row r="739" spans="2:9" ht="15.75" hidden="1">
      <c r="B739" s="146"/>
      <c r="C739" s="70"/>
      <c r="D739" s="71"/>
      <c r="E739" s="81"/>
      <c r="F739" s="81"/>
      <c r="G739" s="35" t="e">
        <f>#REF!+#REF!</f>
        <v>#REF!</v>
      </c>
      <c r="H739" s="35" t="e">
        <f>#REF!+#REF!</f>
        <v>#REF!</v>
      </c>
      <c r="I739" s="35" t="e">
        <f>#REF!+#REF!</f>
        <v>#REF!</v>
      </c>
    </row>
    <row r="740" spans="2:9" ht="15.75" hidden="1">
      <c r="B740" s="146"/>
      <c r="C740" s="70"/>
      <c r="D740" s="71"/>
      <c r="E740" s="81"/>
      <c r="F740" s="81"/>
      <c r="G740" s="35" t="e">
        <f>#REF!+#REF!</f>
        <v>#REF!</v>
      </c>
      <c r="H740" s="35" t="e">
        <f>#REF!+#REF!</f>
        <v>#REF!</v>
      </c>
      <c r="I740" s="35" t="e">
        <f>#REF!+#REF!</f>
        <v>#REF!</v>
      </c>
    </row>
    <row r="741" spans="2:9" ht="15.75" hidden="1">
      <c r="B741" s="146"/>
      <c r="C741" s="70"/>
      <c r="D741" s="71"/>
      <c r="E741" s="81"/>
      <c r="F741" s="81"/>
      <c r="G741" s="35" t="e">
        <f>#REF!+#REF!</f>
        <v>#REF!</v>
      </c>
      <c r="H741" s="35" t="e">
        <f>#REF!+#REF!</f>
        <v>#REF!</v>
      </c>
      <c r="I741" s="35" t="e">
        <f>#REF!+#REF!</f>
        <v>#REF!</v>
      </c>
    </row>
    <row r="742" spans="2:9" ht="15.75" hidden="1">
      <c r="B742" s="146"/>
      <c r="C742" s="70"/>
      <c r="D742" s="71"/>
      <c r="E742" s="81"/>
      <c r="F742" s="81"/>
      <c r="G742" s="35" t="e">
        <f>#REF!+#REF!</f>
        <v>#REF!</v>
      </c>
      <c r="H742" s="35" t="e">
        <f>#REF!+#REF!</f>
        <v>#REF!</v>
      </c>
      <c r="I742" s="35" t="e">
        <f>#REF!+#REF!</f>
        <v>#REF!</v>
      </c>
    </row>
    <row r="743" spans="2:9" ht="85.5" customHeight="1" hidden="1">
      <c r="B743" s="252"/>
      <c r="C743" s="44"/>
      <c r="D743" s="4"/>
      <c r="E743" s="4"/>
      <c r="F743" s="22"/>
      <c r="G743" s="35" t="e">
        <f>#REF!+#REF!</f>
        <v>#REF!</v>
      </c>
      <c r="H743" s="35" t="e">
        <f>#REF!+#REF!</f>
        <v>#REF!</v>
      </c>
      <c r="I743" s="35" t="e">
        <f>#REF!+#REF!</f>
        <v>#REF!</v>
      </c>
    </row>
    <row r="744" spans="2:9" ht="15.75" hidden="1">
      <c r="B744" s="253"/>
      <c r="C744" s="44"/>
      <c r="D744" s="4"/>
      <c r="E744" s="4"/>
      <c r="F744" s="22"/>
      <c r="G744" s="35" t="e">
        <f>#REF!+#REF!</f>
        <v>#REF!</v>
      </c>
      <c r="H744" s="35" t="e">
        <f>#REF!+#REF!</f>
        <v>#REF!</v>
      </c>
      <c r="I744" s="35" t="e">
        <f>#REF!+#REF!</f>
        <v>#REF!</v>
      </c>
    </row>
    <row r="745" spans="2:9" ht="111" customHeight="1" hidden="1">
      <c r="B745" s="254"/>
      <c r="C745" s="44"/>
      <c r="D745" s="4"/>
      <c r="E745" s="4"/>
      <c r="F745" s="22"/>
      <c r="G745" s="35" t="e">
        <f>#REF!+#REF!</f>
        <v>#REF!</v>
      </c>
      <c r="H745" s="35" t="e">
        <f>#REF!+#REF!</f>
        <v>#REF!</v>
      </c>
      <c r="I745" s="35" t="e">
        <f>#REF!+#REF!</f>
        <v>#REF!</v>
      </c>
    </row>
    <row r="746" spans="2:9" ht="15.75" hidden="1">
      <c r="B746" s="255"/>
      <c r="C746" s="44"/>
      <c r="D746" s="4"/>
      <c r="E746" s="4"/>
      <c r="F746" s="22"/>
      <c r="G746" s="35" t="e">
        <f>#REF!+#REF!</f>
        <v>#REF!</v>
      </c>
      <c r="H746" s="35" t="e">
        <f>#REF!+#REF!</f>
        <v>#REF!</v>
      </c>
      <c r="I746" s="35" t="e">
        <f>#REF!+#REF!</f>
        <v>#REF!</v>
      </c>
    </row>
    <row r="747" spans="2:9" ht="15.75" hidden="1">
      <c r="B747" s="121"/>
      <c r="C747" s="44"/>
      <c r="D747" s="4"/>
      <c r="E747" s="4"/>
      <c r="F747" s="22"/>
      <c r="G747" s="35" t="e">
        <f>#REF!+#REF!</f>
        <v>#REF!</v>
      </c>
      <c r="H747" s="35" t="e">
        <f>#REF!+#REF!</f>
        <v>#REF!</v>
      </c>
      <c r="I747" s="35" t="e">
        <f>#REF!+#REF!</f>
        <v>#REF!</v>
      </c>
    </row>
    <row r="748" spans="2:9" ht="15.75" hidden="1">
      <c r="B748" s="255"/>
      <c r="C748" s="44"/>
      <c r="D748" s="4"/>
      <c r="E748" s="4"/>
      <c r="F748" s="22"/>
      <c r="G748" s="35" t="e">
        <f>#REF!+#REF!</f>
        <v>#REF!</v>
      </c>
      <c r="H748" s="35" t="e">
        <f>#REF!+#REF!</f>
        <v>#REF!</v>
      </c>
      <c r="I748" s="35" t="e">
        <f>#REF!+#REF!</f>
        <v>#REF!</v>
      </c>
    </row>
    <row r="749" spans="2:9" ht="105.75" customHeight="1" hidden="1">
      <c r="B749" s="121"/>
      <c r="C749" s="44"/>
      <c r="D749" s="4"/>
      <c r="E749" s="4"/>
      <c r="F749" s="22"/>
      <c r="G749" s="35" t="e">
        <f>#REF!+#REF!</f>
        <v>#REF!</v>
      </c>
      <c r="H749" s="35" t="e">
        <f>#REF!+#REF!</f>
        <v>#REF!</v>
      </c>
      <c r="I749" s="35" t="e">
        <f>#REF!+#REF!</f>
        <v>#REF!</v>
      </c>
    </row>
    <row r="750" spans="2:9" ht="15.75" hidden="1">
      <c r="B750" s="255"/>
      <c r="C750" s="44"/>
      <c r="D750" s="4"/>
      <c r="E750" s="4"/>
      <c r="F750" s="22"/>
      <c r="G750" s="35" t="e">
        <f>#REF!+#REF!</f>
        <v>#REF!</v>
      </c>
      <c r="H750" s="35" t="e">
        <f>#REF!+#REF!</f>
        <v>#REF!</v>
      </c>
      <c r="I750" s="35" t="e">
        <f>#REF!+#REF!</f>
        <v>#REF!</v>
      </c>
    </row>
    <row r="751" spans="2:9" ht="32.25" hidden="1" thickBot="1">
      <c r="B751" s="255" t="s">
        <v>1589</v>
      </c>
      <c r="C751" s="70" t="s">
        <v>104</v>
      </c>
      <c r="D751" s="71" t="s">
        <v>28</v>
      </c>
      <c r="E751" s="132" t="s">
        <v>1588</v>
      </c>
      <c r="F751" s="22">
        <v>500</v>
      </c>
      <c r="G751" s="35">
        <v>8100</v>
      </c>
      <c r="H751" s="35"/>
      <c r="I751" s="35"/>
    </row>
    <row r="752" spans="2:9" ht="32.25" hidden="1" thickBot="1">
      <c r="B752" s="255" t="s">
        <v>1630</v>
      </c>
      <c r="C752" s="70" t="s">
        <v>104</v>
      </c>
      <c r="D752" s="71" t="s">
        <v>28</v>
      </c>
      <c r="E752" s="132" t="s">
        <v>29</v>
      </c>
      <c r="F752" s="22"/>
      <c r="G752" s="35">
        <f>G753</f>
        <v>0</v>
      </c>
      <c r="H752" s="35">
        <f>H753</f>
        <v>0</v>
      </c>
      <c r="I752" s="35">
        <f>I753</f>
        <v>0</v>
      </c>
    </row>
    <row r="753" spans="2:9" ht="18" customHeight="1" hidden="1">
      <c r="B753" s="257" t="s">
        <v>787</v>
      </c>
      <c r="C753" s="44" t="s">
        <v>104</v>
      </c>
      <c r="D753" s="71" t="s">
        <v>28</v>
      </c>
      <c r="E753" s="187" t="s">
        <v>788</v>
      </c>
      <c r="F753" s="22"/>
      <c r="G753" s="35">
        <f aca="true" t="shared" si="36" ref="G753:I754">G754</f>
        <v>0</v>
      </c>
      <c r="H753" s="35">
        <f t="shared" si="36"/>
        <v>0</v>
      </c>
      <c r="I753" s="35">
        <f t="shared" si="36"/>
        <v>0</v>
      </c>
    </row>
    <row r="754" spans="2:9" ht="48" hidden="1" thickBot="1">
      <c r="B754" s="255" t="s">
        <v>1106</v>
      </c>
      <c r="C754" s="44" t="s">
        <v>104</v>
      </c>
      <c r="D754" s="71" t="s">
        <v>28</v>
      </c>
      <c r="E754" s="187" t="s">
        <v>207</v>
      </c>
      <c r="F754" s="22"/>
      <c r="G754" s="35">
        <f t="shared" si="36"/>
        <v>0</v>
      </c>
      <c r="H754" s="35">
        <f t="shared" si="36"/>
        <v>0</v>
      </c>
      <c r="I754" s="35">
        <f t="shared" si="36"/>
        <v>0</v>
      </c>
    </row>
    <row r="755" spans="2:9" ht="34.5" customHeight="1" hidden="1" thickBot="1">
      <c r="B755" s="255" t="s">
        <v>1769</v>
      </c>
      <c r="C755" s="44" t="s">
        <v>104</v>
      </c>
      <c r="D755" s="71" t="s">
        <v>28</v>
      </c>
      <c r="E755" s="188" t="s">
        <v>1758</v>
      </c>
      <c r="F755" s="81">
        <v>500</v>
      </c>
      <c r="G755" s="35"/>
      <c r="H755" s="35"/>
      <c r="I755" s="35"/>
    </row>
    <row r="756" spans="2:9" ht="16.5" thickBot="1">
      <c r="B756" s="172" t="s">
        <v>79</v>
      </c>
      <c r="C756" s="8" t="s">
        <v>98</v>
      </c>
      <c r="D756" s="9" t="s">
        <v>26</v>
      </c>
      <c r="E756" s="9"/>
      <c r="F756" s="11"/>
      <c r="G756" s="33">
        <f>G829+G806+G818+G824+G757+G835</f>
        <v>9811411</v>
      </c>
      <c r="H756" s="33">
        <f>H829+H806+H818+H824+H757+H835</f>
        <v>10269950</v>
      </c>
      <c r="I756" s="33">
        <f>I829+I806+I818+I824+I757+I835</f>
        <v>10582377</v>
      </c>
    </row>
    <row r="757" spans="2:9" ht="31.5">
      <c r="B757" s="243" t="s">
        <v>1629</v>
      </c>
      <c r="C757" s="68" t="s">
        <v>104</v>
      </c>
      <c r="D757" s="69" t="s">
        <v>3</v>
      </c>
      <c r="E757" s="186" t="s">
        <v>3</v>
      </c>
      <c r="F757" s="184"/>
      <c r="G757" s="213">
        <f>G758+G794+G803</f>
        <v>9661906</v>
      </c>
      <c r="H757" s="213">
        <f>H758+H794+H803</f>
        <v>10120126</v>
      </c>
      <c r="I757" s="213">
        <f>I758+I794+I803</f>
        <v>10426044</v>
      </c>
    </row>
    <row r="758" spans="2:9" ht="18" customHeight="1">
      <c r="B758" s="146" t="s">
        <v>601</v>
      </c>
      <c r="C758" s="70" t="s">
        <v>104</v>
      </c>
      <c r="D758" s="71" t="s">
        <v>3</v>
      </c>
      <c r="E758" s="130" t="s">
        <v>602</v>
      </c>
      <c r="F758" s="81"/>
      <c r="G758" s="211">
        <f>G759+G769+G771+G774+G779+G782</f>
        <v>9655541</v>
      </c>
      <c r="H758" s="211">
        <f>H759+H769+H771+H774+H779+H782</f>
        <v>10113761</v>
      </c>
      <c r="I758" s="211">
        <f>I759+I769+I771+I774+I779+I782</f>
        <v>10419679</v>
      </c>
    </row>
    <row r="759" spans="2:9" ht="18" customHeight="1">
      <c r="B759" s="146" t="s">
        <v>1060</v>
      </c>
      <c r="C759" s="70" t="s">
        <v>104</v>
      </c>
      <c r="D759" s="71" t="s">
        <v>3</v>
      </c>
      <c r="E759" s="130" t="s">
        <v>1071</v>
      </c>
      <c r="F759" s="81"/>
      <c r="G759" s="211">
        <f>G760+G761+G762+G763+G764+G765+G766+G767+G768</f>
        <v>9135084</v>
      </c>
      <c r="H759" s="211">
        <f>H760+H761+H762+H763+H764+H765+H766+H767+H768</f>
        <v>9455075</v>
      </c>
      <c r="I759" s="211">
        <f>I760+I761+I762+I763+I764+I765+I766+I767+I768</f>
        <v>10067955</v>
      </c>
    </row>
    <row r="760" spans="2:9" ht="78.75">
      <c r="B760" s="146" t="s">
        <v>1061</v>
      </c>
      <c r="C760" s="70" t="s">
        <v>104</v>
      </c>
      <c r="D760" s="71" t="s">
        <v>3</v>
      </c>
      <c r="E760" s="130" t="s">
        <v>1072</v>
      </c>
      <c r="F760" s="81">
        <v>100</v>
      </c>
      <c r="G760" s="35">
        <v>12744</v>
      </c>
      <c r="H760" s="35">
        <v>13508</v>
      </c>
      <c r="I760" s="35">
        <v>14589</v>
      </c>
    </row>
    <row r="761" spans="2:9" ht="47.25">
      <c r="B761" s="146" t="s">
        <v>1486</v>
      </c>
      <c r="C761" s="70" t="s">
        <v>104</v>
      </c>
      <c r="D761" s="71" t="s">
        <v>3</v>
      </c>
      <c r="E761" s="130" t="s">
        <v>1072</v>
      </c>
      <c r="F761" s="81">
        <v>200</v>
      </c>
      <c r="G761" s="35">
        <v>308</v>
      </c>
      <c r="H761" s="35">
        <v>308</v>
      </c>
      <c r="I761" s="35">
        <v>308</v>
      </c>
    </row>
    <row r="762" spans="2:9" ht="47.25">
      <c r="B762" s="146" t="s">
        <v>1432</v>
      </c>
      <c r="C762" s="70" t="s">
        <v>104</v>
      </c>
      <c r="D762" s="71" t="s">
        <v>3</v>
      </c>
      <c r="E762" s="130" t="s">
        <v>1072</v>
      </c>
      <c r="F762" s="81" t="s">
        <v>18</v>
      </c>
      <c r="G762" s="35">
        <v>454399</v>
      </c>
      <c r="H762" s="35">
        <v>466563</v>
      </c>
      <c r="I762" s="35">
        <v>495159</v>
      </c>
    </row>
    <row r="763" spans="2:9" ht="31.5">
      <c r="B763" s="146" t="s">
        <v>1062</v>
      </c>
      <c r="C763" s="70" t="s">
        <v>104</v>
      </c>
      <c r="D763" s="71" t="s">
        <v>3</v>
      </c>
      <c r="E763" s="130" t="s">
        <v>1072</v>
      </c>
      <c r="F763" s="81">
        <v>800</v>
      </c>
      <c r="G763" s="35">
        <v>4</v>
      </c>
      <c r="H763" s="35">
        <v>4</v>
      </c>
      <c r="I763" s="35">
        <v>4</v>
      </c>
    </row>
    <row r="764" spans="2:9" ht="47.25">
      <c r="B764" s="146" t="s">
        <v>434</v>
      </c>
      <c r="C764" s="70" t="s">
        <v>104</v>
      </c>
      <c r="D764" s="71" t="s">
        <v>3</v>
      </c>
      <c r="E764" s="130" t="s">
        <v>1073</v>
      </c>
      <c r="F764" s="81">
        <v>600</v>
      </c>
      <c r="G764" s="35">
        <v>10724</v>
      </c>
      <c r="H764" s="35">
        <v>11158</v>
      </c>
      <c r="I764" s="35">
        <v>11709</v>
      </c>
    </row>
    <row r="765" spans="2:9" ht="94.5">
      <c r="B765" s="146" t="s">
        <v>1063</v>
      </c>
      <c r="C765" s="70" t="s">
        <v>104</v>
      </c>
      <c r="D765" s="71" t="s">
        <v>3</v>
      </c>
      <c r="E765" s="130" t="s">
        <v>1074</v>
      </c>
      <c r="F765" s="81">
        <v>100</v>
      </c>
      <c r="G765" s="35">
        <v>255</v>
      </c>
      <c r="H765" s="35">
        <v>255</v>
      </c>
      <c r="I765" s="35">
        <v>255</v>
      </c>
    </row>
    <row r="766" spans="2:9" ht="63">
      <c r="B766" s="146" t="s">
        <v>1433</v>
      </c>
      <c r="C766" s="70" t="s">
        <v>104</v>
      </c>
      <c r="D766" s="71" t="s">
        <v>3</v>
      </c>
      <c r="E766" s="130" t="s">
        <v>1074</v>
      </c>
      <c r="F766" s="81">
        <v>600</v>
      </c>
      <c r="G766" s="35">
        <v>1775</v>
      </c>
      <c r="H766" s="35">
        <v>1775</v>
      </c>
      <c r="I766" s="35">
        <v>1775</v>
      </c>
    </row>
    <row r="767" spans="2:9" ht="31.5">
      <c r="B767" s="146" t="s">
        <v>1064</v>
      </c>
      <c r="C767" s="70" t="s">
        <v>104</v>
      </c>
      <c r="D767" s="71" t="s">
        <v>3</v>
      </c>
      <c r="E767" s="130" t="s">
        <v>1075</v>
      </c>
      <c r="F767" s="81">
        <v>500</v>
      </c>
      <c r="G767" s="35">
        <v>8549966</v>
      </c>
      <c r="H767" s="35">
        <v>8856595</v>
      </c>
      <c r="I767" s="35">
        <v>9439247</v>
      </c>
    </row>
    <row r="768" spans="2:9" ht="47.25">
      <c r="B768" s="146" t="s">
        <v>1065</v>
      </c>
      <c r="C768" s="70" t="s">
        <v>104</v>
      </c>
      <c r="D768" s="71" t="s">
        <v>3</v>
      </c>
      <c r="E768" s="130" t="s">
        <v>1076</v>
      </c>
      <c r="F768" s="81">
        <v>500</v>
      </c>
      <c r="G768" s="35">
        <v>104909</v>
      </c>
      <c r="H768" s="35">
        <v>104909</v>
      </c>
      <c r="I768" s="35">
        <v>104909</v>
      </c>
    </row>
    <row r="769" spans="2:9" ht="15.75">
      <c r="B769" s="146" t="s">
        <v>1066</v>
      </c>
      <c r="C769" s="70" t="s">
        <v>104</v>
      </c>
      <c r="D769" s="71" t="s">
        <v>3</v>
      </c>
      <c r="E769" s="130" t="s">
        <v>1077</v>
      </c>
      <c r="F769" s="81"/>
      <c r="G769" s="211">
        <f>G770</f>
        <v>846</v>
      </c>
      <c r="H769" s="211">
        <f>H770</f>
        <v>876</v>
      </c>
      <c r="I769" s="211">
        <f>I770</f>
        <v>894</v>
      </c>
    </row>
    <row r="770" spans="2:9" ht="31.5">
      <c r="B770" s="146" t="s">
        <v>1067</v>
      </c>
      <c r="C770" s="70" t="s">
        <v>104</v>
      </c>
      <c r="D770" s="71" t="s">
        <v>3</v>
      </c>
      <c r="E770" s="130" t="s">
        <v>1078</v>
      </c>
      <c r="F770" s="81" t="s">
        <v>75</v>
      </c>
      <c r="G770" s="35">
        <v>846</v>
      </c>
      <c r="H770" s="35">
        <v>876</v>
      </c>
      <c r="I770" s="35">
        <v>894</v>
      </c>
    </row>
    <row r="771" spans="2:9" ht="15.75">
      <c r="B771" s="146" t="s">
        <v>1068</v>
      </c>
      <c r="C771" s="70" t="s">
        <v>104</v>
      </c>
      <c r="D771" s="71" t="s">
        <v>3</v>
      </c>
      <c r="E771" s="130" t="s">
        <v>1079</v>
      </c>
      <c r="F771" s="81"/>
      <c r="G771" s="211">
        <f>G772+G773</f>
        <v>67020</v>
      </c>
      <c r="H771" s="211">
        <f>H772+H773</f>
        <v>67020</v>
      </c>
      <c r="I771" s="211">
        <f>I772+I773</f>
        <v>67020</v>
      </c>
    </row>
    <row r="772" spans="2:9" ht="63">
      <c r="B772" s="146" t="s">
        <v>1860</v>
      </c>
      <c r="C772" s="70" t="s">
        <v>104</v>
      </c>
      <c r="D772" s="71" t="s">
        <v>3</v>
      </c>
      <c r="E772" s="130" t="s">
        <v>1080</v>
      </c>
      <c r="F772" s="81" t="s">
        <v>10</v>
      </c>
      <c r="G772" s="35">
        <v>6300</v>
      </c>
      <c r="H772" s="35">
        <v>6300</v>
      </c>
      <c r="I772" s="35">
        <v>6300</v>
      </c>
    </row>
    <row r="773" spans="2:9" ht="31.5">
      <c r="B773" s="146" t="s">
        <v>759</v>
      </c>
      <c r="C773" s="70" t="s">
        <v>104</v>
      </c>
      <c r="D773" s="71" t="s">
        <v>3</v>
      </c>
      <c r="E773" s="130" t="s">
        <v>2028</v>
      </c>
      <c r="F773" s="81">
        <v>200</v>
      </c>
      <c r="G773" s="35">
        <v>60720</v>
      </c>
      <c r="H773" s="35">
        <v>60720</v>
      </c>
      <c r="I773" s="35">
        <v>60720</v>
      </c>
    </row>
    <row r="774" spans="2:9" ht="15.75">
      <c r="B774" s="146" t="s">
        <v>1069</v>
      </c>
      <c r="C774" s="70" t="s">
        <v>104</v>
      </c>
      <c r="D774" s="71" t="s">
        <v>3</v>
      </c>
      <c r="E774" s="130" t="s">
        <v>1081</v>
      </c>
      <c r="F774" s="81"/>
      <c r="G774" s="211">
        <f>G777+G775+G776+G778</f>
        <v>112</v>
      </c>
      <c r="H774" s="211">
        <f>H777+H775+H776+H778</f>
        <v>112</v>
      </c>
      <c r="I774" s="211">
        <f>I777+I775+I776+I778</f>
        <v>112</v>
      </c>
    </row>
    <row r="775" spans="2:9" ht="35.25" customHeight="1" hidden="1">
      <c r="B775" s="146" t="s">
        <v>1679</v>
      </c>
      <c r="C775" s="70" t="s">
        <v>104</v>
      </c>
      <c r="D775" s="71" t="s">
        <v>3</v>
      </c>
      <c r="E775" s="130" t="s">
        <v>1680</v>
      </c>
      <c r="F775" s="81">
        <v>200</v>
      </c>
      <c r="G775" s="211"/>
      <c r="H775" s="211"/>
      <c r="I775" s="211"/>
    </row>
    <row r="776" spans="2:9" ht="35.25" customHeight="1" hidden="1">
      <c r="B776" s="146" t="s">
        <v>1950</v>
      </c>
      <c r="C776" s="70" t="s">
        <v>104</v>
      </c>
      <c r="D776" s="71" t="s">
        <v>3</v>
      </c>
      <c r="E776" s="130" t="s">
        <v>1680</v>
      </c>
      <c r="F776" s="81">
        <v>300</v>
      </c>
      <c r="G776" s="211"/>
      <c r="H776" s="211"/>
      <c r="I776" s="211"/>
    </row>
    <row r="777" spans="2:9" ht="47.25" hidden="1">
      <c r="B777" s="146" t="s">
        <v>1951</v>
      </c>
      <c r="C777" s="70" t="s">
        <v>104</v>
      </c>
      <c r="D777" s="71" t="s">
        <v>3</v>
      </c>
      <c r="E777" s="130" t="s">
        <v>1082</v>
      </c>
      <c r="F777" s="81">
        <v>200</v>
      </c>
      <c r="G777" s="35"/>
      <c r="H777" s="35"/>
      <c r="I777" s="35"/>
    </row>
    <row r="778" spans="2:9" ht="31.5">
      <c r="B778" s="146" t="s">
        <v>1952</v>
      </c>
      <c r="C778" s="70" t="s">
        <v>104</v>
      </c>
      <c r="D778" s="71" t="s">
        <v>3</v>
      </c>
      <c r="E778" s="130" t="s">
        <v>1082</v>
      </c>
      <c r="F778" s="81">
        <v>300</v>
      </c>
      <c r="G778" s="35">
        <v>112</v>
      </c>
      <c r="H778" s="35">
        <v>112</v>
      </c>
      <c r="I778" s="35">
        <v>112</v>
      </c>
    </row>
    <row r="779" spans="2:9" ht="31.5">
      <c r="B779" s="146" t="s">
        <v>1070</v>
      </c>
      <c r="C779" s="70" t="s">
        <v>104</v>
      </c>
      <c r="D779" s="71" t="s">
        <v>3</v>
      </c>
      <c r="E779" s="130" t="s">
        <v>1083</v>
      </c>
      <c r="F779" s="81"/>
      <c r="G779" s="211">
        <f>G780+G781</f>
        <v>13918</v>
      </c>
      <c r="H779" s="211">
        <f>H780+H781</f>
        <v>13918</v>
      </c>
      <c r="I779" s="211">
        <f>I780+I781</f>
        <v>13918</v>
      </c>
    </row>
    <row r="780" spans="2:9" ht="31.5">
      <c r="B780" s="146" t="s">
        <v>759</v>
      </c>
      <c r="C780" s="70" t="s">
        <v>104</v>
      </c>
      <c r="D780" s="71" t="s">
        <v>3</v>
      </c>
      <c r="E780" s="130" t="s">
        <v>1084</v>
      </c>
      <c r="F780" s="81">
        <v>200</v>
      </c>
      <c r="G780" s="35">
        <v>7791</v>
      </c>
      <c r="H780" s="35">
        <v>7791</v>
      </c>
      <c r="I780" s="35">
        <v>7791</v>
      </c>
    </row>
    <row r="781" spans="2:9" ht="31.5">
      <c r="B781" s="146" t="s">
        <v>834</v>
      </c>
      <c r="C781" s="70" t="s">
        <v>104</v>
      </c>
      <c r="D781" s="71" t="s">
        <v>3</v>
      </c>
      <c r="E781" s="130" t="s">
        <v>1084</v>
      </c>
      <c r="F781" s="81">
        <v>600</v>
      </c>
      <c r="G781" s="35">
        <v>6127</v>
      </c>
      <c r="H781" s="35">
        <v>6127</v>
      </c>
      <c r="I781" s="35">
        <v>6127</v>
      </c>
    </row>
    <row r="782" spans="2:9" ht="31.5">
      <c r="B782" s="146" t="s">
        <v>603</v>
      </c>
      <c r="C782" s="70" t="s">
        <v>104</v>
      </c>
      <c r="D782" s="71" t="s">
        <v>3</v>
      </c>
      <c r="E782" s="130" t="s">
        <v>604</v>
      </c>
      <c r="F782" s="81"/>
      <c r="G782" s="211">
        <f>G784+G792+G793+G783+G791+G786+G790+G785+G787+G789+G788</f>
        <v>438561</v>
      </c>
      <c r="H782" s="211">
        <f>H784+H792+H793+H783+H791+H786+H790+H785+H787+H789+H788</f>
        <v>576760</v>
      </c>
      <c r="I782" s="211">
        <f>I784+I792+I793+I783+I791+I786+I790+I785+I787+I789+I788</f>
        <v>269780</v>
      </c>
    </row>
    <row r="783" spans="2:9" ht="31.5" hidden="1">
      <c r="B783" s="146" t="s">
        <v>1683</v>
      </c>
      <c r="C783" s="70" t="s">
        <v>104</v>
      </c>
      <c r="D783" s="71" t="s">
        <v>3</v>
      </c>
      <c r="E783" s="130" t="s">
        <v>1684</v>
      </c>
      <c r="F783" s="81">
        <v>400</v>
      </c>
      <c r="G783" s="211"/>
      <c r="H783" s="211"/>
      <c r="I783" s="211"/>
    </row>
    <row r="784" spans="2:9" ht="63">
      <c r="B784" s="146" t="s">
        <v>597</v>
      </c>
      <c r="C784" s="70" t="s">
        <v>104</v>
      </c>
      <c r="D784" s="71" t="s">
        <v>3</v>
      </c>
      <c r="E784" s="130" t="s">
        <v>605</v>
      </c>
      <c r="F784" s="81">
        <v>400</v>
      </c>
      <c r="G784" s="211">
        <v>48252</v>
      </c>
      <c r="H784" s="211">
        <v>77725</v>
      </c>
      <c r="I784" s="211">
        <v>104780</v>
      </c>
    </row>
    <row r="785" spans="2:9" ht="66.75" customHeight="1" hidden="1">
      <c r="B785" s="305" t="s">
        <v>1881</v>
      </c>
      <c r="C785" s="71" t="s">
        <v>104</v>
      </c>
      <c r="D785" s="71" t="s">
        <v>3</v>
      </c>
      <c r="E785" s="130" t="s">
        <v>605</v>
      </c>
      <c r="F785" s="81">
        <v>400</v>
      </c>
      <c r="G785" s="211"/>
      <c r="H785" s="211"/>
      <c r="I785" s="211"/>
    </row>
    <row r="786" spans="2:9" ht="51.75" customHeight="1" hidden="1">
      <c r="B786" s="305" t="s">
        <v>1806</v>
      </c>
      <c r="C786" s="71" t="s">
        <v>104</v>
      </c>
      <c r="D786" s="13" t="s">
        <v>3</v>
      </c>
      <c r="E786" s="130" t="s">
        <v>1804</v>
      </c>
      <c r="F786" s="81">
        <v>500</v>
      </c>
      <c r="G786" s="211"/>
      <c r="H786" s="211"/>
      <c r="I786" s="211"/>
    </row>
    <row r="787" spans="2:9" ht="51.75" customHeight="1" hidden="1">
      <c r="B787" s="305" t="s">
        <v>1895</v>
      </c>
      <c r="C787" s="71" t="s">
        <v>104</v>
      </c>
      <c r="D787" s="13" t="s">
        <v>3</v>
      </c>
      <c r="E787" s="130" t="s">
        <v>1894</v>
      </c>
      <c r="F787" s="81">
        <v>500</v>
      </c>
      <c r="G787" s="211"/>
      <c r="H787" s="211"/>
      <c r="I787" s="211"/>
    </row>
    <row r="788" spans="2:9" ht="63">
      <c r="B788" s="305" t="s">
        <v>2018</v>
      </c>
      <c r="C788" s="71" t="s">
        <v>104</v>
      </c>
      <c r="D788" s="13" t="s">
        <v>3</v>
      </c>
      <c r="E788" s="130" t="s">
        <v>1896</v>
      </c>
      <c r="F788" s="81">
        <v>400</v>
      </c>
      <c r="G788" s="211"/>
      <c r="H788" s="211">
        <v>379035</v>
      </c>
      <c r="I788" s="211">
        <v>105000</v>
      </c>
    </row>
    <row r="789" spans="2:9" ht="64.5" customHeight="1">
      <c r="B789" s="305" t="s">
        <v>1897</v>
      </c>
      <c r="C789" s="71" t="s">
        <v>104</v>
      </c>
      <c r="D789" s="13" t="s">
        <v>3</v>
      </c>
      <c r="E789" s="130" t="s">
        <v>1896</v>
      </c>
      <c r="F789" s="81">
        <v>500</v>
      </c>
      <c r="G789" s="211">
        <v>359389</v>
      </c>
      <c r="H789" s="211">
        <v>120000</v>
      </c>
      <c r="I789" s="211">
        <v>60000</v>
      </c>
    </row>
    <row r="790" spans="2:9" ht="63" hidden="1">
      <c r="B790" s="305" t="s">
        <v>1807</v>
      </c>
      <c r="C790" s="71" t="s">
        <v>104</v>
      </c>
      <c r="D790" s="13" t="s">
        <v>3</v>
      </c>
      <c r="E790" s="130" t="s">
        <v>1805</v>
      </c>
      <c r="F790" s="81">
        <v>500</v>
      </c>
      <c r="G790" s="211"/>
      <c r="H790" s="211"/>
      <c r="I790" s="211"/>
    </row>
    <row r="791" spans="2:9" ht="59.25" customHeight="1" hidden="1">
      <c r="B791" s="146" t="s">
        <v>1686</v>
      </c>
      <c r="C791" s="70" t="s">
        <v>104</v>
      </c>
      <c r="D791" s="71" t="s">
        <v>3</v>
      </c>
      <c r="E791" s="130" t="s">
        <v>1685</v>
      </c>
      <c r="F791" s="81">
        <v>500</v>
      </c>
      <c r="G791" s="211"/>
      <c r="H791" s="211"/>
      <c r="I791" s="211"/>
    </row>
    <row r="792" spans="2:9" ht="47.25" hidden="1">
      <c r="B792" s="146" t="s">
        <v>606</v>
      </c>
      <c r="C792" s="70" t="s">
        <v>104</v>
      </c>
      <c r="D792" s="71" t="s">
        <v>3</v>
      </c>
      <c r="E792" s="130" t="s">
        <v>607</v>
      </c>
      <c r="F792" s="81">
        <v>500</v>
      </c>
      <c r="G792" s="35">
        <v>13340</v>
      </c>
      <c r="H792" s="35"/>
      <c r="I792" s="35"/>
    </row>
    <row r="793" spans="2:9" ht="35.25" customHeight="1" hidden="1">
      <c r="B793" s="146" t="s">
        <v>1591</v>
      </c>
      <c r="C793" s="70" t="s">
        <v>104</v>
      </c>
      <c r="D793" s="71" t="s">
        <v>3</v>
      </c>
      <c r="E793" s="130" t="s">
        <v>1590</v>
      </c>
      <c r="F793" s="81">
        <v>500</v>
      </c>
      <c r="G793" s="35">
        <v>17580</v>
      </c>
      <c r="H793" s="35"/>
      <c r="I793" s="35"/>
    </row>
    <row r="794" spans="2:9" ht="15.75" hidden="1">
      <c r="B794" s="254" t="s">
        <v>1085</v>
      </c>
      <c r="C794" s="44" t="s">
        <v>104</v>
      </c>
      <c r="D794" s="4" t="s">
        <v>3</v>
      </c>
      <c r="E794" s="132" t="s">
        <v>1086</v>
      </c>
      <c r="F794" s="22"/>
      <c r="G794" s="35">
        <f>G795+G797+G800</f>
        <v>0</v>
      </c>
      <c r="H794" s="35">
        <f>H795+H797+H800</f>
        <v>0</v>
      </c>
      <c r="I794" s="35">
        <f>I795+I797+I800</f>
        <v>0</v>
      </c>
    </row>
    <row r="795" spans="2:9" ht="31.5" hidden="1">
      <c r="B795" s="255" t="s">
        <v>1087</v>
      </c>
      <c r="C795" s="44" t="s">
        <v>104</v>
      </c>
      <c r="D795" s="4" t="s">
        <v>3</v>
      </c>
      <c r="E795" s="132" t="s">
        <v>1088</v>
      </c>
      <c r="F795" s="4"/>
      <c r="G795" s="35">
        <f>G796</f>
        <v>0</v>
      </c>
      <c r="H795" s="35">
        <f>H796</f>
        <v>0</v>
      </c>
      <c r="I795" s="35">
        <f>I796</f>
        <v>0</v>
      </c>
    </row>
    <row r="796" spans="2:9" ht="47.25" hidden="1">
      <c r="B796" s="254" t="s">
        <v>1434</v>
      </c>
      <c r="C796" s="44" t="s">
        <v>104</v>
      </c>
      <c r="D796" s="4" t="s">
        <v>3</v>
      </c>
      <c r="E796" s="132" t="s">
        <v>1089</v>
      </c>
      <c r="F796" s="22">
        <v>600</v>
      </c>
      <c r="G796" s="35"/>
      <c r="H796" s="35"/>
      <c r="I796" s="35"/>
    </row>
    <row r="797" spans="2:9" ht="31.5" hidden="1">
      <c r="B797" s="255" t="s">
        <v>1090</v>
      </c>
      <c r="C797" s="44" t="s">
        <v>104</v>
      </c>
      <c r="D797" s="4" t="s">
        <v>3</v>
      </c>
      <c r="E797" s="132" t="s">
        <v>1091</v>
      </c>
      <c r="F797" s="22"/>
      <c r="G797" s="35">
        <f>G798+G799</f>
        <v>0</v>
      </c>
      <c r="H797" s="35">
        <f>H798+H799</f>
        <v>0</v>
      </c>
      <c r="I797" s="35">
        <f>I798+I799</f>
        <v>0</v>
      </c>
    </row>
    <row r="798" spans="2:9" ht="31.5" hidden="1">
      <c r="B798" s="255" t="s">
        <v>834</v>
      </c>
      <c r="C798" s="44" t="s">
        <v>104</v>
      </c>
      <c r="D798" s="4" t="s">
        <v>3</v>
      </c>
      <c r="E798" s="132" t="s">
        <v>1092</v>
      </c>
      <c r="F798" s="22">
        <v>600</v>
      </c>
      <c r="G798" s="35"/>
      <c r="H798" s="35"/>
      <c r="I798" s="35"/>
    </row>
    <row r="799" spans="2:9" ht="63" hidden="1">
      <c r="B799" s="255" t="s">
        <v>1938</v>
      </c>
      <c r="C799" s="44" t="s">
        <v>104</v>
      </c>
      <c r="D799" s="4" t="s">
        <v>3</v>
      </c>
      <c r="E799" s="132" t="s">
        <v>1937</v>
      </c>
      <c r="F799" s="22">
        <v>200</v>
      </c>
      <c r="G799" s="35"/>
      <c r="H799" s="35"/>
      <c r="I799" s="35"/>
    </row>
    <row r="800" spans="2:9" ht="31.5" hidden="1">
      <c r="B800" s="255" t="s">
        <v>1688</v>
      </c>
      <c r="C800" s="44" t="s">
        <v>104</v>
      </c>
      <c r="D800" s="4" t="s">
        <v>3</v>
      </c>
      <c r="E800" s="132" t="s">
        <v>1687</v>
      </c>
      <c r="F800" s="22"/>
      <c r="G800" s="35">
        <f>G801+G802</f>
        <v>0</v>
      </c>
      <c r="H800" s="35">
        <f>H801+H802</f>
        <v>0</v>
      </c>
      <c r="I800" s="35">
        <f>I801+I802</f>
        <v>0</v>
      </c>
    </row>
    <row r="801" spans="2:9" ht="63" hidden="1">
      <c r="B801" s="146" t="s">
        <v>597</v>
      </c>
      <c r="C801" s="44" t="s">
        <v>104</v>
      </c>
      <c r="D801" s="4" t="s">
        <v>3</v>
      </c>
      <c r="E801" s="132" t="s">
        <v>1689</v>
      </c>
      <c r="F801" s="22">
        <v>400</v>
      </c>
      <c r="G801" s="35"/>
      <c r="H801" s="35"/>
      <c r="I801" s="35"/>
    </row>
    <row r="802" spans="2:9" ht="31.5" hidden="1">
      <c r="B802" s="146" t="s">
        <v>1591</v>
      </c>
      <c r="C802" s="44" t="s">
        <v>104</v>
      </c>
      <c r="D802" s="4" t="s">
        <v>3</v>
      </c>
      <c r="E802" s="132" t="s">
        <v>1690</v>
      </c>
      <c r="F802" s="22">
        <v>500</v>
      </c>
      <c r="G802" s="35"/>
      <c r="H802" s="35"/>
      <c r="I802" s="35"/>
    </row>
    <row r="803" spans="2:9" ht="15.75">
      <c r="B803" s="254" t="s">
        <v>1093</v>
      </c>
      <c r="C803" s="44" t="s">
        <v>104</v>
      </c>
      <c r="D803" s="4" t="s">
        <v>3</v>
      </c>
      <c r="E803" s="132" t="s">
        <v>1095</v>
      </c>
      <c r="F803" s="22"/>
      <c r="G803" s="35">
        <f aca="true" t="shared" si="37" ref="G803:I804">G804</f>
        <v>6365</v>
      </c>
      <c r="H803" s="35">
        <f t="shared" si="37"/>
        <v>6365</v>
      </c>
      <c r="I803" s="35">
        <f t="shared" si="37"/>
        <v>6365</v>
      </c>
    </row>
    <row r="804" spans="2:9" ht="31.5">
      <c r="B804" s="255" t="s">
        <v>1094</v>
      </c>
      <c r="C804" s="44" t="s">
        <v>104</v>
      </c>
      <c r="D804" s="4" t="s">
        <v>3</v>
      </c>
      <c r="E804" s="132" t="s">
        <v>1096</v>
      </c>
      <c r="F804" s="22"/>
      <c r="G804" s="35">
        <f t="shared" si="37"/>
        <v>6365</v>
      </c>
      <c r="H804" s="35">
        <f t="shared" si="37"/>
        <v>6365</v>
      </c>
      <c r="I804" s="35">
        <f t="shared" si="37"/>
        <v>6365</v>
      </c>
    </row>
    <row r="805" spans="2:9" ht="47.25">
      <c r="B805" s="256" t="s">
        <v>1435</v>
      </c>
      <c r="C805" s="44" t="s">
        <v>104</v>
      </c>
      <c r="D805" s="4" t="s">
        <v>3</v>
      </c>
      <c r="E805" s="132" t="s">
        <v>1097</v>
      </c>
      <c r="F805" s="22">
        <v>600</v>
      </c>
      <c r="G805" s="35">
        <v>6365</v>
      </c>
      <c r="H805" s="35">
        <v>6365</v>
      </c>
      <c r="I805" s="35">
        <v>6365</v>
      </c>
    </row>
    <row r="806" spans="2:9" ht="31.5">
      <c r="B806" s="255" t="s">
        <v>1630</v>
      </c>
      <c r="C806" s="44" t="s">
        <v>104</v>
      </c>
      <c r="D806" s="4" t="s">
        <v>3</v>
      </c>
      <c r="E806" s="187" t="s">
        <v>29</v>
      </c>
      <c r="F806" s="22"/>
      <c r="G806" s="35">
        <f>G807+G813</f>
        <v>141065</v>
      </c>
      <c r="H806" s="35">
        <f>H807+H813</f>
        <v>141384</v>
      </c>
      <c r="I806" s="35">
        <f>I807+I813</f>
        <v>147640</v>
      </c>
    </row>
    <row r="807" spans="2:9" ht="15.75">
      <c r="B807" s="254" t="s">
        <v>805</v>
      </c>
      <c r="C807" s="44" t="s">
        <v>104</v>
      </c>
      <c r="D807" s="4" t="s">
        <v>3</v>
      </c>
      <c r="E807" s="187" t="s">
        <v>789</v>
      </c>
      <c r="F807" s="22"/>
      <c r="G807" s="35">
        <f>G808</f>
        <v>139965</v>
      </c>
      <c r="H807" s="35">
        <f>H808</f>
        <v>140284</v>
      </c>
      <c r="I807" s="35">
        <f>I808</f>
        <v>146540</v>
      </c>
    </row>
    <row r="808" spans="2:9" ht="42.75" customHeight="1">
      <c r="B808" s="255" t="s">
        <v>1103</v>
      </c>
      <c r="C808" s="44" t="s">
        <v>104</v>
      </c>
      <c r="D808" s="4" t="s">
        <v>3</v>
      </c>
      <c r="E808" s="187" t="s">
        <v>1110</v>
      </c>
      <c r="F808" s="22"/>
      <c r="G808" s="35">
        <f>G809+G810+G811+G812</f>
        <v>139965</v>
      </c>
      <c r="H808" s="35">
        <f>H809+H810+H811+H812</f>
        <v>140284</v>
      </c>
      <c r="I808" s="35">
        <f>I809+I810+I811+I812</f>
        <v>146540</v>
      </c>
    </row>
    <row r="809" spans="2:9" ht="47.25">
      <c r="B809" s="254" t="s">
        <v>1436</v>
      </c>
      <c r="C809" s="44" t="s">
        <v>104</v>
      </c>
      <c r="D809" s="4" t="s">
        <v>3</v>
      </c>
      <c r="E809" s="187" t="s">
        <v>1111</v>
      </c>
      <c r="F809" s="22" t="s">
        <v>18</v>
      </c>
      <c r="G809" s="35">
        <v>115008</v>
      </c>
      <c r="H809" s="35">
        <v>114945</v>
      </c>
      <c r="I809" s="35">
        <v>120406</v>
      </c>
    </row>
    <row r="810" spans="2:9" ht="31.5">
      <c r="B810" s="255" t="s">
        <v>1104</v>
      </c>
      <c r="C810" s="44" t="s">
        <v>104</v>
      </c>
      <c r="D810" s="4" t="s">
        <v>3</v>
      </c>
      <c r="E810" s="187" t="s">
        <v>1112</v>
      </c>
      <c r="F810" s="22">
        <v>300</v>
      </c>
      <c r="G810" s="35">
        <v>767</v>
      </c>
      <c r="H810" s="35">
        <v>801</v>
      </c>
      <c r="I810" s="35">
        <v>833</v>
      </c>
    </row>
    <row r="811" spans="2:9" ht="78.75">
      <c r="B811" s="255" t="s">
        <v>1105</v>
      </c>
      <c r="C811" s="44" t="s">
        <v>104</v>
      </c>
      <c r="D811" s="4" t="s">
        <v>3</v>
      </c>
      <c r="E811" s="187" t="s">
        <v>1113</v>
      </c>
      <c r="F811" s="22">
        <v>300</v>
      </c>
      <c r="G811" s="35">
        <v>890</v>
      </c>
      <c r="H811" s="35">
        <v>944</v>
      </c>
      <c r="I811" s="35">
        <v>1000</v>
      </c>
    </row>
    <row r="812" spans="2:9" ht="47.25">
      <c r="B812" s="254" t="s">
        <v>434</v>
      </c>
      <c r="C812" s="44" t="s">
        <v>104</v>
      </c>
      <c r="D812" s="4" t="s">
        <v>3</v>
      </c>
      <c r="E812" s="187" t="s">
        <v>1114</v>
      </c>
      <c r="F812" s="22">
        <v>600</v>
      </c>
      <c r="G812" s="35">
        <v>23300</v>
      </c>
      <c r="H812" s="35">
        <v>23594</v>
      </c>
      <c r="I812" s="35">
        <v>24301</v>
      </c>
    </row>
    <row r="813" spans="2:9" ht="15.75">
      <c r="B813" s="257" t="s">
        <v>787</v>
      </c>
      <c r="C813" s="44" t="s">
        <v>104</v>
      </c>
      <c r="D813" s="4" t="s">
        <v>3</v>
      </c>
      <c r="E813" s="187" t="s">
        <v>788</v>
      </c>
      <c r="F813" s="22"/>
      <c r="G813" s="35">
        <f>G814</f>
        <v>1100</v>
      </c>
      <c r="H813" s="35">
        <f>H814</f>
        <v>1100</v>
      </c>
      <c r="I813" s="35">
        <f>I814</f>
        <v>1100</v>
      </c>
    </row>
    <row r="814" spans="2:9" ht="47.25">
      <c r="B814" s="255" t="s">
        <v>1106</v>
      </c>
      <c r="C814" s="44" t="s">
        <v>104</v>
      </c>
      <c r="D814" s="4" t="s">
        <v>3</v>
      </c>
      <c r="E814" s="187" t="s">
        <v>207</v>
      </c>
      <c r="F814" s="22"/>
      <c r="G814" s="35">
        <f>G817+G815+G816</f>
        <v>1100</v>
      </c>
      <c r="H814" s="35">
        <f>H817+H815+H816</f>
        <v>1100</v>
      </c>
      <c r="I814" s="35">
        <f>I817+I815+I816</f>
        <v>1100</v>
      </c>
    </row>
    <row r="815" spans="2:9" ht="31.5" hidden="1">
      <c r="B815" s="297" t="s">
        <v>1770</v>
      </c>
      <c r="C815" s="4" t="s">
        <v>104</v>
      </c>
      <c r="D815" s="4" t="s">
        <v>3</v>
      </c>
      <c r="E815" s="132" t="s">
        <v>1758</v>
      </c>
      <c r="F815" s="22">
        <v>500</v>
      </c>
      <c r="G815" s="35"/>
      <c r="H815" s="35"/>
      <c r="I815" s="35"/>
    </row>
    <row r="816" spans="2:9" ht="48" customHeight="1" hidden="1">
      <c r="B816" s="297" t="s">
        <v>1771</v>
      </c>
      <c r="C816" s="4" t="s">
        <v>104</v>
      </c>
      <c r="D816" s="4" t="s">
        <v>3</v>
      </c>
      <c r="E816" s="132" t="s">
        <v>1758</v>
      </c>
      <c r="F816" s="22">
        <v>600</v>
      </c>
      <c r="G816" s="35"/>
      <c r="H816" s="35"/>
      <c r="I816" s="35"/>
    </row>
    <row r="817" spans="2:9" ht="66" customHeight="1">
      <c r="B817" s="255" t="s">
        <v>1759</v>
      </c>
      <c r="C817" s="44" t="s">
        <v>104</v>
      </c>
      <c r="D817" s="4" t="s">
        <v>3</v>
      </c>
      <c r="E817" s="188" t="s">
        <v>183</v>
      </c>
      <c r="F817" s="81" t="s">
        <v>18</v>
      </c>
      <c r="G817" s="35">
        <v>1100</v>
      </c>
      <c r="H817" s="35">
        <v>1100</v>
      </c>
      <c r="I817" s="35">
        <v>1100</v>
      </c>
    </row>
    <row r="818" spans="2:9" ht="31.5" hidden="1">
      <c r="B818" s="255" t="s">
        <v>1107</v>
      </c>
      <c r="C818" s="44" t="s">
        <v>104</v>
      </c>
      <c r="D818" s="4" t="s">
        <v>3</v>
      </c>
      <c r="E818" s="188" t="s">
        <v>111</v>
      </c>
      <c r="F818" s="81"/>
      <c r="G818" s="35">
        <f>G819</f>
        <v>0</v>
      </c>
      <c r="H818" s="35">
        <f>H819</f>
        <v>0</v>
      </c>
      <c r="I818" s="35">
        <f>I819</f>
        <v>0</v>
      </c>
    </row>
    <row r="819" spans="2:9" ht="31.5" hidden="1">
      <c r="B819" s="255" t="s">
        <v>902</v>
      </c>
      <c r="C819" s="44" t="s">
        <v>104</v>
      </c>
      <c r="D819" s="4" t="s">
        <v>3</v>
      </c>
      <c r="E819" s="188" t="s">
        <v>903</v>
      </c>
      <c r="F819" s="81"/>
      <c r="G819" s="35">
        <f>G820+G822</f>
        <v>0</v>
      </c>
      <c r="H819" s="35">
        <f>H820+H822</f>
        <v>0</v>
      </c>
      <c r="I819" s="35">
        <f>I820+I822</f>
        <v>0</v>
      </c>
    </row>
    <row r="820" spans="2:9" ht="63" hidden="1">
      <c r="B820" s="146" t="s">
        <v>1108</v>
      </c>
      <c r="C820" s="44" t="s">
        <v>104</v>
      </c>
      <c r="D820" s="4" t="s">
        <v>3</v>
      </c>
      <c r="E820" s="188" t="s">
        <v>1115</v>
      </c>
      <c r="F820" s="81"/>
      <c r="G820" s="35">
        <f>G821</f>
        <v>0</v>
      </c>
      <c r="H820" s="35">
        <f>H821</f>
        <v>0</v>
      </c>
      <c r="I820" s="35">
        <f>I821</f>
        <v>0</v>
      </c>
    </row>
    <row r="821" spans="2:9" ht="31.5" hidden="1">
      <c r="B821" s="255" t="s">
        <v>834</v>
      </c>
      <c r="C821" s="44" t="s">
        <v>104</v>
      </c>
      <c r="D821" s="4" t="s">
        <v>3</v>
      </c>
      <c r="E821" s="188" t="s">
        <v>909</v>
      </c>
      <c r="F821" s="81">
        <v>600</v>
      </c>
      <c r="G821" s="35"/>
      <c r="H821" s="35"/>
      <c r="I821" s="35"/>
    </row>
    <row r="822" spans="2:9" ht="31.5" hidden="1">
      <c r="B822" s="146" t="s">
        <v>1109</v>
      </c>
      <c r="C822" s="44" t="s">
        <v>104</v>
      </c>
      <c r="D822" s="4" t="s">
        <v>3</v>
      </c>
      <c r="E822" s="188" t="s">
        <v>905</v>
      </c>
      <c r="F822" s="81"/>
      <c r="G822" s="35">
        <f>G823</f>
        <v>0</v>
      </c>
      <c r="H822" s="35">
        <f>H823</f>
        <v>0</v>
      </c>
      <c r="I822" s="35">
        <f>I823</f>
        <v>0</v>
      </c>
    </row>
    <row r="823" spans="2:9" ht="47.25" hidden="1">
      <c r="B823" s="146" t="s">
        <v>1434</v>
      </c>
      <c r="C823" s="44" t="s">
        <v>104</v>
      </c>
      <c r="D823" s="4" t="s">
        <v>3</v>
      </c>
      <c r="E823" s="188" t="s">
        <v>906</v>
      </c>
      <c r="F823" s="81">
        <v>600</v>
      </c>
      <c r="G823" s="35"/>
      <c r="H823" s="35"/>
      <c r="I823" s="35"/>
    </row>
    <row r="824" spans="2:9" ht="47.25">
      <c r="B824" s="146" t="s">
        <v>1631</v>
      </c>
      <c r="C824" s="44" t="s">
        <v>104</v>
      </c>
      <c r="D824" s="4" t="s">
        <v>3</v>
      </c>
      <c r="E824" s="106" t="s">
        <v>1118</v>
      </c>
      <c r="F824" s="81"/>
      <c r="G824" s="35">
        <f aca="true" t="shared" si="38" ref="G824:I825">G825</f>
        <v>220</v>
      </c>
      <c r="H824" s="35">
        <f t="shared" si="38"/>
        <v>220</v>
      </c>
      <c r="I824" s="35">
        <f t="shared" si="38"/>
        <v>220</v>
      </c>
    </row>
    <row r="825" spans="2:9" ht="31.5">
      <c r="B825" s="146" t="s">
        <v>1116</v>
      </c>
      <c r="C825" s="70" t="s">
        <v>104</v>
      </c>
      <c r="D825" s="71" t="s">
        <v>3</v>
      </c>
      <c r="E825" s="106" t="s">
        <v>444</v>
      </c>
      <c r="F825" s="81"/>
      <c r="G825" s="95">
        <f t="shared" si="38"/>
        <v>220</v>
      </c>
      <c r="H825" s="95">
        <f t="shared" si="38"/>
        <v>220</v>
      </c>
      <c r="I825" s="95">
        <f t="shared" si="38"/>
        <v>220</v>
      </c>
    </row>
    <row r="826" spans="2:9" ht="31.5">
      <c r="B826" s="146" t="s">
        <v>1117</v>
      </c>
      <c r="C826" s="70" t="s">
        <v>104</v>
      </c>
      <c r="D826" s="71" t="s">
        <v>3</v>
      </c>
      <c r="E826" s="106" t="s">
        <v>1119</v>
      </c>
      <c r="F826" s="81"/>
      <c r="G826" s="35">
        <f>G827+G828</f>
        <v>220</v>
      </c>
      <c r="H826" s="35">
        <f>H827+H828</f>
        <v>220</v>
      </c>
      <c r="I826" s="35">
        <f>I827+I828</f>
        <v>220</v>
      </c>
    </row>
    <row r="827" spans="2:9" ht="47.25">
      <c r="B827" s="254" t="s">
        <v>1487</v>
      </c>
      <c r="C827" s="44" t="s">
        <v>104</v>
      </c>
      <c r="D827" s="4" t="s">
        <v>3</v>
      </c>
      <c r="E827" s="132" t="s">
        <v>1120</v>
      </c>
      <c r="F827" s="22" t="s">
        <v>10</v>
      </c>
      <c r="G827" s="35">
        <v>220</v>
      </c>
      <c r="H827" s="35">
        <v>220</v>
      </c>
      <c r="I827" s="35">
        <v>220</v>
      </c>
    </row>
    <row r="828" spans="2:9" ht="63" hidden="1">
      <c r="B828" s="255" t="s">
        <v>1437</v>
      </c>
      <c r="C828" s="44" t="s">
        <v>104</v>
      </c>
      <c r="D828" s="4" t="s">
        <v>3</v>
      </c>
      <c r="E828" s="132" t="s">
        <v>1120</v>
      </c>
      <c r="F828" s="22">
        <v>600</v>
      </c>
      <c r="G828" s="35"/>
      <c r="H828" s="35"/>
      <c r="I828" s="35"/>
    </row>
    <row r="829" spans="2:9" ht="31.5" hidden="1">
      <c r="B829" s="121" t="s">
        <v>1621</v>
      </c>
      <c r="C829" s="70" t="s">
        <v>104</v>
      </c>
      <c r="D829" s="71" t="s">
        <v>3</v>
      </c>
      <c r="E829" s="106">
        <v>11</v>
      </c>
      <c r="F829" s="81"/>
      <c r="G829" s="95">
        <f aca="true" t="shared" si="39" ref="G829:I830">G830</f>
        <v>0</v>
      </c>
      <c r="H829" s="95">
        <f t="shared" si="39"/>
        <v>0</v>
      </c>
      <c r="I829" s="95">
        <f t="shared" si="39"/>
        <v>0</v>
      </c>
    </row>
    <row r="830" spans="2:9" ht="15.75" hidden="1">
      <c r="B830" s="121" t="s">
        <v>326</v>
      </c>
      <c r="C830" s="70" t="s">
        <v>104</v>
      </c>
      <c r="D830" s="71" t="s">
        <v>3</v>
      </c>
      <c r="E830" s="110" t="s">
        <v>327</v>
      </c>
      <c r="F830" s="81"/>
      <c r="G830" s="95">
        <f t="shared" si="39"/>
        <v>0</v>
      </c>
      <c r="H830" s="95">
        <f t="shared" si="39"/>
        <v>0</v>
      </c>
      <c r="I830" s="95">
        <f t="shared" si="39"/>
        <v>0</v>
      </c>
    </row>
    <row r="831" spans="2:9" ht="47.25" hidden="1">
      <c r="B831" s="121" t="s">
        <v>407</v>
      </c>
      <c r="C831" s="70" t="s">
        <v>104</v>
      </c>
      <c r="D831" s="71" t="s">
        <v>3</v>
      </c>
      <c r="E831" s="110" t="s">
        <v>408</v>
      </c>
      <c r="F831" s="81"/>
      <c r="G831" s="95">
        <f>G832+G834+G833</f>
        <v>0</v>
      </c>
      <c r="H831" s="95">
        <f>H832+H834+H833</f>
        <v>0</v>
      </c>
      <c r="I831" s="95">
        <f>I832+I834+I833</f>
        <v>0</v>
      </c>
    </row>
    <row r="832" spans="2:9" ht="63" hidden="1">
      <c r="B832" s="121" t="s">
        <v>417</v>
      </c>
      <c r="C832" s="70" t="s">
        <v>104</v>
      </c>
      <c r="D832" s="71" t="s">
        <v>3</v>
      </c>
      <c r="E832" s="110" t="s">
        <v>410</v>
      </c>
      <c r="F832" s="81">
        <v>400</v>
      </c>
      <c r="G832" s="95"/>
      <c r="H832" s="95"/>
      <c r="I832" s="95"/>
    </row>
    <row r="833" spans="2:9" ht="69" customHeight="1" hidden="1">
      <c r="B833" s="121" t="s">
        <v>1734</v>
      </c>
      <c r="C833" s="70" t="s">
        <v>104</v>
      </c>
      <c r="D833" s="71" t="s">
        <v>3</v>
      </c>
      <c r="E833" s="110" t="s">
        <v>410</v>
      </c>
      <c r="F833" s="81">
        <v>400</v>
      </c>
      <c r="G833" s="35"/>
      <c r="H833" s="35"/>
      <c r="I833" s="35"/>
    </row>
    <row r="834" spans="2:9" ht="63" hidden="1">
      <c r="B834" s="121" t="s">
        <v>1632</v>
      </c>
      <c r="C834" s="70" t="s">
        <v>104</v>
      </c>
      <c r="D834" s="71" t="s">
        <v>3</v>
      </c>
      <c r="E834" s="110" t="s">
        <v>412</v>
      </c>
      <c r="F834" s="81">
        <v>400</v>
      </c>
      <c r="G834" s="35"/>
      <c r="H834" s="35"/>
      <c r="I834" s="35"/>
    </row>
    <row r="835" spans="2:9" ht="31.5">
      <c r="B835" s="254" t="s">
        <v>1098</v>
      </c>
      <c r="C835" s="44" t="s">
        <v>104</v>
      </c>
      <c r="D835" s="4" t="s">
        <v>3</v>
      </c>
      <c r="E835" s="132" t="s">
        <v>421</v>
      </c>
      <c r="F835" s="22"/>
      <c r="G835" s="95">
        <f aca="true" t="shared" si="40" ref="G835:I837">G836</f>
        <v>8220</v>
      </c>
      <c r="H835" s="95">
        <f t="shared" si="40"/>
        <v>8220</v>
      </c>
      <c r="I835" s="95">
        <f t="shared" si="40"/>
        <v>8473</v>
      </c>
    </row>
    <row r="836" spans="2:9" ht="31.5">
      <c r="B836" s="255" t="s">
        <v>1099</v>
      </c>
      <c r="C836" s="44" t="s">
        <v>104</v>
      </c>
      <c r="D836" s="4" t="s">
        <v>3</v>
      </c>
      <c r="E836" s="132" t="s">
        <v>1100</v>
      </c>
      <c r="F836" s="22"/>
      <c r="G836" s="35">
        <f t="shared" si="40"/>
        <v>8220</v>
      </c>
      <c r="H836" s="35">
        <f t="shared" si="40"/>
        <v>8220</v>
      </c>
      <c r="I836" s="35">
        <f t="shared" si="40"/>
        <v>8473</v>
      </c>
    </row>
    <row r="837" spans="2:9" ht="31.5">
      <c r="B837" s="254" t="s">
        <v>162</v>
      </c>
      <c r="C837" s="44" t="s">
        <v>104</v>
      </c>
      <c r="D837" s="4" t="s">
        <v>3</v>
      </c>
      <c r="E837" s="132" t="s">
        <v>1101</v>
      </c>
      <c r="F837" s="22"/>
      <c r="G837" s="95">
        <f t="shared" si="40"/>
        <v>8220</v>
      </c>
      <c r="H837" s="95">
        <f t="shared" si="40"/>
        <v>8220</v>
      </c>
      <c r="I837" s="95">
        <f t="shared" si="40"/>
        <v>8473</v>
      </c>
    </row>
    <row r="838" spans="2:9" ht="48" thickBot="1">
      <c r="B838" s="253" t="s">
        <v>1609</v>
      </c>
      <c r="C838" s="44" t="s">
        <v>104</v>
      </c>
      <c r="D838" s="4" t="s">
        <v>3</v>
      </c>
      <c r="E838" s="132" t="s">
        <v>1102</v>
      </c>
      <c r="F838" s="22" t="s">
        <v>18</v>
      </c>
      <c r="G838" s="35">
        <v>8220</v>
      </c>
      <c r="H838" s="35">
        <v>8220</v>
      </c>
      <c r="I838" s="35">
        <v>8473</v>
      </c>
    </row>
    <row r="839" spans="2:9" ht="16.5" thickBot="1">
      <c r="B839" s="172" t="s">
        <v>2029</v>
      </c>
      <c r="C839" s="8" t="s">
        <v>98</v>
      </c>
      <c r="D839" s="23" t="s">
        <v>112</v>
      </c>
      <c r="E839" s="9"/>
      <c r="F839" s="11"/>
      <c r="G839" s="33">
        <f aca="true" t="shared" si="41" ref="G839:I840">G840</f>
        <v>94330</v>
      </c>
      <c r="H839" s="33">
        <f t="shared" si="41"/>
        <v>95488</v>
      </c>
      <c r="I839" s="33">
        <f t="shared" si="41"/>
        <v>99148</v>
      </c>
    </row>
    <row r="840" spans="2:9" ht="31.5">
      <c r="B840" s="243" t="s">
        <v>1629</v>
      </c>
      <c r="C840" s="68" t="s">
        <v>104</v>
      </c>
      <c r="D840" s="69" t="s">
        <v>112</v>
      </c>
      <c r="E840" s="186" t="s">
        <v>3</v>
      </c>
      <c r="F840" s="22"/>
      <c r="G840" s="35">
        <f t="shared" si="41"/>
        <v>94330</v>
      </c>
      <c r="H840" s="35">
        <f t="shared" si="41"/>
        <v>95488</v>
      </c>
      <c r="I840" s="35">
        <f t="shared" si="41"/>
        <v>99148</v>
      </c>
    </row>
    <row r="841" spans="2:9" ht="15.75">
      <c r="B841" s="254" t="s">
        <v>1085</v>
      </c>
      <c r="C841" s="44" t="s">
        <v>104</v>
      </c>
      <c r="D841" s="71" t="s">
        <v>112</v>
      </c>
      <c r="E841" s="132" t="s">
        <v>1086</v>
      </c>
      <c r="F841" s="22"/>
      <c r="G841" s="35">
        <f>G842+G844</f>
        <v>94330</v>
      </c>
      <c r="H841" s="35">
        <f>H842+H844</f>
        <v>95488</v>
      </c>
      <c r="I841" s="35">
        <f>I842+I844</f>
        <v>99148</v>
      </c>
    </row>
    <row r="842" spans="2:9" ht="31.5">
      <c r="B842" s="255" t="s">
        <v>1087</v>
      </c>
      <c r="C842" s="44" t="s">
        <v>104</v>
      </c>
      <c r="D842" s="71" t="s">
        <v>112</v>
      </c>
      <c r="E842" s="132" t="s">
        <v>1088</v>
      </c>
      <c r="F842" s="4"/>
      <c r="G842" s="35">
        <f>G843</f>
        <v>90723</v>
      </c>
      <c r="H842" s="35">
        <f>H843</f>
        <v>92972</v>
      </c>
      <c r="I842" s="35">
        <f>I843</f>
        <v>96632</v>
      </c>
    </row>
    <row r="843" spans="2:9" ht="47.25">
      <c r="B843" s="254" t="s">
        <v>1434</v>
      </c>
      <c r="C843" s="44" t="s">
        <v>104</v>
      </c>
      <c r="D843" s="71" t="s">
        <v>112</v>
      </c>
      <c r="E843" s="132" t="s">
        <v>1089</v>
      </c>
      <c r="F843" s="22">
        <v>600</v>
      </c>
      <c r="G843" s="35">
        <v>90723</v>
      </c>
      <c r="H843" s="35">
        <v>92972</v>
      </c>
      <c r="I843" s="35">
        <v>96632</v>
      </c>
    </row>
    <row r="844" spans="2:9" ht="31.5">
      <c r="B844" s="255" t="s">
        <v>1090</v>
      </c>
      <c r="C844" s="44" t="s">
        <v>104</v>
      </c>
      <c r="D844" s="71" t="s">
        <v>112</v>
      </c>
      <c r="E844" s="132" t="s">
        <v>1091</v>
      </c>
      <c r="F844" s="22"/>
      <c r="G844" s="35">
        <f>G846+G847+G848</f>
        <v>3607</v>
      </c>
      <c r="H844" s="35">
        <f>H846+H847+H848</f>
        <v>2516</v>
      </c>
      <c r="I844" s="35">
        <f>I846+I847+I848</f>
        <v>2516</v>
      </c>
    </row>
    <row r="845" spans="2:9" ht="37.5" customHeight="1" hidden="1">
      <c r="B845" s="255" t="s">
        <v>1495</v>
      </c>
      <c r="C845" s="44" t="s">
        <v>104</v>
      </c>
      <c r="D845" s="71" t="s">
        <v>112</v>
      </c>
      <c r="E845" s="132" t="s">
        <v>1092</v>
      </c>
      <c r="F845" s="22">
        <v>200</v>
      </c>
      <c r="G845" s="35"/>
      <c r="H845" s="35"/>
      <c r="I845" s="35"/>
    </row>
    <row r="846" spans="2:9" ht="32.25" thickBot="1">
      <c r="B846" s="255" t="s">
        <v>834</v>
      </c>
      <c r="C846" s="44" t="s">
        <v>104</v>
      </c>
      <c r="D846" s="71" t="s">
        <v>112</v>
      </c>
      <c r="E846" s="132" t="s">
        <v>1092</v>
      </c>
      <c r="F846" s="22">
        <v>600</v>
      </c>
      <c r="G846" s="35">
        <v>2516</v>
      </c>
      <c r="H846" s="35">
        <v>2516</v>
      </c>
      <c r="I846" s="35">
        <v>2516</v>
      </c>
    </row>
    <row r="847" spans="2:9" ht="47.25" hidden="1">
      <c r="B847" s="253" t="s">
        <v>2030</v>
      </c>
      <c r="C847" s="44" t="s">
        <v>104</v>
      </c>
      <c r="D847" s="4" t="s">
        <v>112</v>
      </c>
      <c r="E847" s="132" t="s">
        <v>2031</v>
      </c>
      <c r="F847" s="22">
        <v>500</v>
      </c>
      <c r="G847" s="35">
        <v>763</v>
      </c>
      <c r="H847" s="35"/>
      <c r="I847" s="35"/>
    </row>
    <row r="848" spans="2:9" ht="55.5" customHeight="1" hidden="1" thickBot="1">
      <c r="B848" s="253" t="s">
        <v>2033</v>
      </c>
      <c r="C848" s="44" t="s">
        <v>104</v>
      </c>
      <c r="D848" s="4" t="s">
        <v>112</v>
      </c>
      <c r="E848" s="132" t="s">
        <v>2032</v>
      </c>
      <c r="F848" s="22">
        <v>500</v>
      </c>
      <c r="G848" s="35">
        <v>328</v>
      </c>
      <c r="H848" s="35"/>
      <c r="I848" s="35"/>
    </row>
    <row r="849" spans="2:9" ht="16.5" thickBot="1">
      <c r="B849" s="172" t="s">
        <v>80</v>
      </c>
      <c r="C849" s="8" t="s">
        <v>98</v>
      </c>
      <c r="D849" s="9" t="s">
        <v>56</v>
      </c>
      <c r="E849" s="9"/>
      <c r="F849" s="11"/>
      <c r="G849" s="33">
        <f>G850+G855+G870</f>
        <v>1693936</v>
      </c>
      <c r="H849" s="33">
        <f>H850+H855+H870</f>
        <v>1743178</v>
      </c>
      <c r="I849" s="33">
        <f>I850+I855+I870</f>
        <v>1823318</v>
      </c>
    </row>
    <row r="850" spans="2:9" ht="31.5">
      <c r="B850" s="255" t="s">
        <v>1635</v>
      </c>
      <c r="C850" s="44" t="s">
        <v>104</v>
      </c>
      <c r="D850" s="4" t="s">
        <v>29</v>
      </c>
      <c r="E850" s="114" t="s">
        <v>29</v>
      </c>
      <c r="F850" s="3"/>
      <c r="G850" s="35">
        <f aca="true" t="shared" si="42" ref="G850:I851">G851</f>
        <v>1163</v>
      </c>
      <c r="H850" s="35">
        <f t="shared" si="42"/>
        <v>1163</v>
      </c>
      <c r="I850" s="35">
        <f t="shared" si="42"/>
        <v>1163</v>
      </c>
    </row>
    <row r="851" spans="2:9" ht="15.75">
      <c r="B851" s="255" t="s">
        <v>787</v>
      </c>
      <c r="C851" s="44" t="s">
        <v>104</v>
      </c>
      <c r="D851" s="4" t="s">
        <v>29</v>
      </c>
      <c r="E851" s="114" t="s">
        <v>788</v>
      </c>
      <c r="F851" s="3"/>
      <c r="G851" s="35">
        <f t="shared" si="42"/>
        <v>1163</v>
      </c>
      <c r="H851" s="35">
        <f t="shared" si="42"/>
        <v>1163</v>
      </c>
      <c r="I851" s="35">
        <f t="shared" si="42"/>
        <v>1163</v>
      </c>
    </row>
    <row r="852" spans="2:9" ht="47.25">
      <c r="B852" s="121" t="s">
        <v>1106</v>
      </c>
      <c r="C852" s="44" t="s">
        <v>104</v>
      </c>
      <c r="D852" s="4" t="s">
        <v>29</v>
      </c>
      <c r="E852" s="114" t="s">
        <v>207</v>
      </c>
      <c r="F852" s="3"/>
      <c r="G852" s="35">
        <f>G854+G853</f>
        <v>1163</v>
      </c>
      <c r="H852" s="35">
        <f>H854+H853</f>
        <v>1163</v>
      </c>
      <c r="I852" s="35">
        <f>I854+I853</f>
        <v>1163</v>
      </c>
    </row>
    <row r="853" spans="2:9" ht="49.5" hidden="1">
      <c r="B853" s="302" t="s">
        <v>1787</v>
      </c>
      <c r="C853" s="44" t="s">
        <v>104</v>
      </c>
      <c r="D853" s="4" t="s">
        <v>29</v>
      </c>
      <c r="E853" s="2" t="s">
        <v>1758</v>
      </c>
      <c r="F853" s="3">
        <v>600</v>
      </c>
      <c r="G853" s="35"/>
      <c r="H853" s="35"/>
      <c r="I853" s="35"/>
    </row>
    <row r="854" spans="2:9" ht="63">
      <c r="B854" s="255" t="s">
        <v>1633</v>
      </c>
      <c r="C854" s="44" t="s">
        <v>104</v>
      </c>
      <c r="D854" s="4" t="s">
        <v>29</v>
      </c>
      <c r="E854" s="2" t="s">
        <v>183</v>
      </c>
      <c r="F854" s="3">
        <v>600</v>
      </c>
      <c r="G854" s="35">
        <v>1163</v>
      </c>
      <c r="H854" s="35">
        <v>1163</v>
      </c>
      <c r="I854" s="35">
        <v>1163</v>
      </c>
    </row>
    <row r="855" spans="2:9" ht="31.5">
      <c r="B855" s="121" t="s">
        <v>1098</v>
      </c>
      <c r="C855" s="44" t="s">
        <v>104</v>
      </c>
      <c r="D855" s="4" t="s">
        <v>29</v>
      </c>
      <c r="E855" s="132" t="s">
        <v>421</v>
      </c>
      <c r="F855" s="22"/>
      <c r="G855" s="35">
        <f>G856</f>
        <v>1692773</v>
      </c>
      <c r="H855" s="35">
        <f>H856</f>
        <v>1742015</v>
      </c>
      <c r="I855" s="35">
        <f>I856</f>
        <v>1822155</v>
      </c>
    </row>
    <row r="856" spans="2:9" ht="15.75">
      <c r="B856" s="255" t="s">
        <v>1121</v>
      </c>
      <c r="C856" s="44" t="s">
        <v>104</v>
      </c>
      <c r="D856" s="4" t="s">
        <v>29</v>
      </c>
      <c r="E856" s="132" t="s">
        <v>1127</v>
      </c>
      <c r="F856" s="22"/>
      <c r="G856" s="35">
        <f>G857+G860+G864+G866+G868</f>
        <v>1692773</v>
      </c>
      <c r="H856" s="35">
        <f>H857+H860+H864+H866+H868</f>
        <v>1742015</v>
      </c>
      <c r="I856" s="35">
        <f>I857+I860+I864+I866+I868</f>
        <v>1822155</v>
      </c>
    </row>
    <row r="857" spans="2:9" ht="31.5">
      <c r="B857" s="254" t="s">
        <v>162</v>
      </c>
      <c r="C857" s="44" t="s">
        <v>104</v>
      </c>
      <c r="D857" s="4" t="s">
        <v>29</v>
      </c>
      <c r="E857" s="132" t="s">
        <v>1101</v>
      </c>
      <c r="F857" s="22"/>
      <c r="G857" s="35">
        <f>G858+G859</f>
        <v>1527059</v>
      </c>
      <c r="H857" s="35">
        <f>H858+H859</f>
        <v>1574268</v>
      </c>
      <c r="I857" s="35">
        <f>I858+I859</f>
        <v>1647488</v>
      </c>
    </row>
    <row r="858" spans="2:9" ht="47.25">
      <c r="B858" s="255" t="s">
        <v>1438</v>
      </c>
      <c r="C858" s="44" t="s">
        <v>104</v>
      </c>
      <c r="D858" s="4" t="s">
        <v>29</v>
      </c>
      <c r="E858" s="132" t="s">
        <v>1102</v>
      </c>
      <c r="F858" s="22" t="s">
        <v>18</v>
      </c>
      <c r="G858" s="35">
        <v>1522619</v>
      </c>
      <c r="H858" s="35">
        <v>1569828</v>
      </c>
      <c r="I858" s="35">
        <v>1643048</v>
      </c>
    </row>
    <row r="859" spans="2:9" ht="31.5">
      <c r="B859" s="255" t="s">
        <v>1636</v>
      </c>
      <c r="C859" s="44" t="s">
        <v>104</v>
      </c>
      <c r="D859" s="4" t="s">
        <v>29</v>
      </c>
      <c r="E859" s="132" t="s">
        <v>1102</v>
      </c>
      <c r="F859" s="22">
        <v>800</v>
      </c>
      <c r="G859" s="35">
        <v>4440</v>
      </c>
      <c r="H859" s="35">
        <v>4440</v>
      </c>
      <c r="I859" s="35">
        <v>4440</v>
      </c>
    </row>
    <row r="860" spans="2:9" ht="15.75">
      <c r="B860" s="255" t="s">
        <v>1122</v>
      </c>
      <c r="C860" s="44" t="s">
        <v>104</v>
      </c>
      <c r="D860" s="4" t="s">
        <v>29</v>
      </c>
      <c r="E860" s="132" t="s">
        <v>1128</v>
      </c>
      <c r="F860" s="22"/>
      <c r="G860" s="35">
        <f>G861+G862+G863</f>
        <v>151322</v>
      </c>
      <c r="H860" s="35">
        <f>H861+H862+H863</f>
        <v>159153</v>
      </c>
      <c r="I860" s="35">
        <f>I861+I862+I863</f>
        <v>165858</v>
      </c>
    </row>
    <row r="861" spans="2:9" ht="31.5">
      <c r="B861" s="252" t="s">
        <v>1104</v>
      </c>
      <c r="C861" s="44" t="s">
        <v>104</v>
      </c>
      <c r="D861" s="4" t="s">
        <v>29</v>
      </c>
      <c r="E861" s="132" t="s">
        <v>1129</v>
      </c>
      <c r="F861" s="22" t="s">
        <v>75</v>
      </c>
      <c r="G861" s="35">
        <v>55205</v>
      </c>
      <c r="H861" s="35">
        <v>58110</v>
      </c>
      <c r="I861" s="35">
        <v>60472</v>
      </c>
    </row>
    <row r="862" spans="2:9" ht="15.75">
      <c r="B862" s="255" t="s">
        <v>1123</v>
      </c>
      <c r="C862" s="44" t="s">
        <v>104</v>
      </c>
      <c r="D862" s="4" t="s">
        <v>29</v>
      </c>
      <c r="E862" s="132" t="s">
        <v>1130</v>
      </c>
      <c r="F862" s="22" t="s">
        <v>75</v>
      </c>
      <c r="G862" s="35">
        <v>96117</v>
      </c>
      <c r="H862" s="35">
        <v>101043</v>
      </c>
      <c r="I862" s="35">
        <v>105386</v>
      </c>
    </row>
    <row r="863" spans="2:9" ht="78.75" hidden="1">
      <c r="B863" s="297" t="s">
        <v>1681</v>
      </c>
      <c r="C863" s="44" t="s">
        <v>104</v>
      </c>
      <c r="D863" s="4" t="s">
        <v>29</v>
      </c>
      <c r="E863" s="132" t="s">
        <v>1682</v>
      </c>
      <c r="F863" s="22">
        <v>300</v>
      </c>
      <c r="G863" s="35"/>
      <c r="H863" s="35"/>
      <c r="I863" s="35"/>
    </row>
    <row r="864" spans="2:9" ht="15.75">
      <c r="B864" s="255" t="s">
        <v>1124</v>
      </c>
      <c r="C864" s="44" t="s">
        <v>104</v>
      </c>
      <c r="D864" s="4" t="s">
        <v>29</v>
      </c>
      <c r="E864" s="132" t="s">
        <v>1131</v>
      </c>
      <c r="F864" s="22"/>
      <c r="G864" s="35">
        <f>G865</f>
        <v>3370</v>
      </c>
      <c r="H864" s="35">
        <f>H865</f>
        <v>3572</v>
      </c>
      <c r="I864" s="35">
        <f>I865</f>
        <v>3787</v>
      </c>
    </row>
    <row r="865" spans="2:9" ht="63">
      <c r="B865" s="254" t="s">
        <v>1125</v>
      </c>
      <c r="C865" s="44" t="s">
        <v>104</v>
      </c>
      <c r="D865" s="4" t="s">
        <v>29</v>
      </c>
      <c r="E865" s="132" t="s">
        <v>1132</v>
      </c>
      <c r="F865" s="22" t="s">
        <v>75</v>
      </c>
      <c r="G865" s="35">
        <v>3370</v>
      </c>
      <c r="H865" s="35">
        <v>3572</v>
      </c>
      <c r="I865" s="35">
        <v>3787</v>
      </c>
    </row>
    <row r="866" spans="2:9" ht="31.5">
      <c r="B866" s="255" t="s">
        <v>1126</v>
      </c>
      <c r="C866" s="44" t="s">
        <v>104</v>
      </c>
      <c r="D866" s="4" t="s">
        <v>29</v>
      </c>
      <c r="E866" s="132" t="s">
        <v>1133</v>
      </c>
      <c r="F866" s="22"/>
      <c r="G866" s="35">
        <f>G867+G873</f>
        <v>11022</v>
      </c>
      <c r="H866" s="35">
        <f>H867+H873</f>
        <v>5022</v>
      </c>
      <c r="I866" s="35">
        <f>I867+I873</f>
        <v>5022</v>
      </c>
    </row>
    <row r="867" spans="2:9" ht="32.25" thickBot="1">
      <c r="B867" s="252" t="s">
        <v>2077</v>
      </c>
      <c r="C867" s="44" t="s">
        <v>104</v>
      </c>
      <c r="D867" s="4" t="s">
        <v>29</v>
      </c>
      <c r="E867" s="132" t="s">
        <v>2076</v>
      </c>
      <c r="F867" s="22" t="s">
        <v>10</v>
      </c>
      <c r="G867" s="35">
        <v>8822</v>
      </c>
      <c r="H867" s="35">
        <v>5022</v>
      </c>
      <c r="I867" s="35">
        <v>5022</v>
      </c>
    </row>
    <row r="868" spans="2:9" ht="31.5" hidden="1">
      <c r="B868" s="305" t="s">
        <v>1810</v>
      </c>
      <c r="C868" s="71" t="s">
        <v>104</v>
      </c>
      <c r="D868" s="13" t="s">
        <v>29</v>
      </c>
      <c r="E868" s="130" t="s">
        <v>1808</v>
      </c>
      <c r="F868" s="81"/>
      <c r="G868" s="35">
        <f>G869</f>
        <v>0</v>
      </c>
      <c r="H868" s="35">
        <f>H869</f>
        <v>0</v>
      </c>
      <c r="I868" s="35">
        <f>I869</f>
        <v>0</v>
      </c>
    </row>
    <row r="869" spans="2:9" ht="47.25" hidden="1">
      <c r="B869" s="305" t="s">
        <v>646</v>
      </c>
      <c r="C869" s="71" t="s">
        <v>104</v>
      </c>
      <c r="D869" s="13" t="s">
        <v>29</v>
      </c>
      <c r="E869" s="130" t="s">
        <v>1809</v>
      </c>
      <c r="F869" s="81">
        <v>600</v>
      </c>
      <c r="G869" s="35"/>
      <c r="H869" s="35"/>
      <c r="I869" s="35"/>
    </row>
    <row r="870" spans="2:9" ht="15.75" hidden="1">
      <c r="B870" s="252" t="s">
        <v>166</v>
      </c>
      <c r="C870" s="44" t="s">
        <v>104</v>
      </c>
      <c r="D870" s="4" t="s">
        <v>29</v>
      </c>
      <c r="E870" s="132" t="s">
        <v>677</v>
      </c>
      <c r="F870" s="22"/>
      <c r="G870" s="35">
        <f aca="true" t="shared" si="43" ref="G870:I871">G871</f>
        <v>0</v>
      </c>
      <c r="H870" s="35">
        <f t="shared" si="43"/>
        <v>0</v>
      </c>
      <c r="I870" s="35">
        <f t="shared" si="43"/>
        <v>0</v>
      </c>
    </row>
    <row r="871" spans="2:9" ht="15.75" hidden="1">
      <c r="B871" s="252" t="s">
        <v>167</v>
      </c>
      <c r="C871" s="44" t="s">
        <v>104</v>
      </c>
      <c r="D871" s="4" t="s">
        <v>29</v>
      </c>
      <c r="E871" s="132" t="s">
        <v>165</v>
      </c>
      <c r="F871" s="22"/>
      <c r="G871" s="35">
        <f t="shared" si="43"/>
        <v>0</v>
      </c>
      <c r="H871" s="35">
        <f t="shared" si="43"/>
        <v>0</v>
      </c>
      <c r="I871" s="35">
        <f t="shared" si="43"/>
        <v>0</v>
      </c>
    </row>
    <row r="872" spans="2:9" ht="47.25" hidden="1">
      <c r="B872" s="298" t="s">
        <v>1691</v>
      </c>
      <c r="C872" s="44" t="s">
        <v>104</v>
      </c>
      <c r="D872" s="4" t="s">
        <v>29</v>
      </c>
      <c r="E872" s="132" t="s">
        <v>1420</v>
      </c>
      <c r="F872" s="22">
        <v>600</v>
      </c>
      <c r="G872" s="35"/>
      <c r="H872" s="35"/>
      <c r="I872" s="35"/>
    </row>
    <row r="873" spans="2:9" ht="36.75" customHeight="1" hidden="1" thickBot="1">
      <c r="B873" s="252" t="s">
        <v>427</v>
      </c>
      <c r="C873" s="44" t="s">
        <v>104</v>
      </c>
      <c r="D873" s="4" t="s">
        <v>29</v>
      </c>
      <c r="E873" s="132" t="s">
        <v>2076</v>
      </c>
      <c r="F873" s="22">
        <v>600</v>
      </c>
      <c r="G873" s="35">
        <v>2200</v>
      </c>
      <c r="H873" s="35">
        <v>0</v>
      </c>
      <c r="I873" s="35">
        <v>0</v>
      </c>
    </row>
    <row r="874" spans="2:9" ht="32.25" thickBot="1">
      <c r="B874" s="172" t="s">
        <v>17</v>
      </c>
      <c r="C874" s="8" t="s">
        <v>98</v>
      </c>
      <c r="D874" s="9" t="s">
        <v>62</v>
      </c>
      <c r="E874" s="9"/>
      <c r="F874" s="11"/>
      <c r="G874" s="33">
        <f>G875+G881</f>
        <v>79189</v>
      </c>
      <c r="H874" s="33">
        <f>H875+H881</f>
        <v>79189</v>
      </c>
      <c r="I874" s="33">
        <f>I875+I881</f>
        <v>81218</v>
      </c>
    </row>
    <row r="875" spans="2:9" ht="39.75" customHeight="1">
      <c r="B875" s="254" t="s">
        <v>1637</v>
      </c>
      <c r="C875" s="44" t="s">
        <v>104</v>
      </c>
      <c r="D875" s="4" t="s">
        <v>31</v>
      </c>
      <c r="E875" s="132" t="s">
        <v>3</v>
      </c>
      <c r="F875" s="22"/>
      <c r="G875" s="35">
        <f>G876</f>
        <v>59830</v>
      </c>
      <c r="H875" s="35">
        <f>H876</f>
        <v>59830</v>
      </c>
      <c r="I875" s="35">
        <f>I876</f>
        <v>61549</v>
      </c>
    </row>
    <row r="876" spans="2:9" ht="15.75">
      <c r="B876" s="255" t="s">
        <v>1215</v>
      </c>
      <c r="C876" s="44" t="s">
        <v>104</v>
      </c>
      <c r="D876" s="4" t="s">
        <v>31</v>
      </c>
      <c r="E876" s="132" t="s">
        <v>717</v>
      </c>
      <c r="F876" s="22"/>
      <c r="G876" s="35">
        <f>G877+G879</f>
        <v>59830</v>
      </c>
      <c r="H876" s="35">
        <f>H877+H879</f>
        <v>59830</v>
      </c>
      <c r="I876" s="35">
        <f>I877+I879</f>
        <v>61549</v>
      </c>
    </row>
    <row r="877" spans="2:9" ht="56.25" customHeight="1" hidden="1">
      <c r="B877" s="255" t="s">
        <v>715</v>
      </c>
      <c r="C877" s="44" t="s">
        <v>104</v>
      </c>
      <c r="D877" s="4" t="s">
        <v>31</v>
      </c>
      <c r="E877" s="132" t="s">
        <v>718</v>
      </c>
      <c r="F877" s="22"/>
      <c r="G877" s="35">
        <f>G878</f>
        <v>0</v>
      </c>
      <c r="H877" s="35">
        <f>H878</f>
        <v>0</v>
      </c>
      <c r="I877" s="35">
        <f>I878</f>
        <v>0</v>
      </c>
    </row>
    <row r="878" spans="2:9" ht="65.25" customHeight="1" hidden="1">
      <c r="B878" s="254" t="s">
        <v>716</v>
      </c>
      <c r="C878" s="44" t="s">
        <v>104</v>
      </c>
      <c r="D878" s="4" t="s">
        <v>31</v>
      </c>
      <c r="E878" s="132" t="s">
        <v>719</v>
      </c>
      <c r="F878" s="22" t="s">
        <v>18</v>
      </c>
      <c r="G878" s="35">
        <v>0</v>
      </c>
      <c r="H878" s="35">
        <v>0</v>
      </c>
      <c r="I878" s="35">
        <v>0</v>
      </c>
    </row>
    <row r="879" spans="2:9" ht="31.5">
      <c r="B879" s="254" t="s">
        <v>1094</v>
      </c>
      <c r="C879" s="44" t="s">
        <v>104</v>
      </c>
      <c r="D879" s="4" t="s">
        <v>31</v>
      </c>
      <c r="E879" s="132" t="s">
        <v>1096</v>
      </c>
      <c r="F879" s="22"/>
      <c r="G879" s="35">
        <f>G880</f>
        <v>59830</v>
      </c>
      <c r="H879" s="35">
        <f>H880</f>
        <v>59830</v>
      </c>
      <c r="I879" s="35">
        <f>I880</f>
        <v>61549</v>
      </c>
    </row>
    <row r="880" spans="2:9" ht="47.25">
      <c r="B880" s="255" t="s">
        <v>1432</v>
      </c>
      <c r="C880" s="44" t="s">
        <v>104</v>
      </c>
      <c r="D880" s="4" t="s">
        <v>31</v>
      </c>
      <c r="E880" s="132" t="s">
        <v>1139</v>
      </c>
      <c r="F880" s="22" t="s">
        <v>18</v>
      </c>
      <c r="G880" s="35">
        <f>56905+2925</f>
        <v>59830</v>
      </c>
      <c r="H880" s="35">
        <f>56905+2925</f>
        <v>59830</v>
      </c>
      <c r="I880" s="35">
        <f>58544+3005</f>
        <v>61549</v>
      </c>
    </row>
    <row r="881" spans="2:9" ht="31.5">
      <c r="B881" s="255" t="s">
        <v>1098</v>
      </c>
      <c r="C881" s="44" t="s">
        <v>104</v>
      </c>
      <c r="D881" s="4" t="s">
        <v>31</v>
      </c>
      <c r="E881" s="132" t="s">
        <v>421</v>
      </c>
      <c r="F881" s="22"/>
      <c r="G881" s="35">
        <f>G882+G887+G890+G894</f>
        <v>19359</v>
      </c>
      <c r="H881" s="35">
        <f>H882+H887+H890+H894</f>
        <v>19359</v>
      </c>
      <c r="I881" s="35">
        <f>I882+I887+I890+I894</f>
        <v>19669</v>
      </c>
    </row>
    <row r="882" spans="2:9" ht="31.5">
      <c r="B882" s="252" t="s">
        <v>1134</v>
      </c>
      <c r="C882" s="44" t="s">
        <v>104</v>
      </c>
      <c r="D882" s="4" t="s">
        <v>31</v>
      </c>
      <c r="E882" s="132" t="s">
        <v>1140</v>
      </c>
      <c r="F882" s="22"/>
      <c r="G882" s="35">
        <f>G883</f>
        <v>5975</v>
      </c>
      <c r="H882" s="35">
        <f>H883</f>
        <v>5975</v>
      </c>
      <c r="I882" s="35">
        <f>I883</f>
        <v>5975</v>
      </c>
    </row>
    <row r="883" spans="2:9" ht="31.5">
      <c r="B883" s="255" t="s">
        <v>1135</v>
      </c>
      <c r="C883" s="44" t="s">
        <v>104</v>
      </c>
      <c r="D883" s="4" t="s">
        <v>31</v>
      </c>
      <c r="E883" s="132" t="s">
        <v>1141</v>
      </c>
      <c r="F883" s="22"/>
      <c r="G883" s="35">
        <f>G884+G886+G885</f>
        <v>5975</v>
      </c>
      <c r="H883" s="35">
        <f>H884+H886+H885</f>
        <v>5975</v>
      </c>
      <c r="I883" s="35">
        <f>I884+I886+I885</f>
        <v>5975</v>
      </c>
    </row>
    <row r="884" spans="2:9" ht="47.25" customHeight="1">
      <c r="B884" s="255" t="s">
        <v>1489</v>
      </c>
      <c r="C884" s="44" t="s">
        <v>104</v>
      </c>
      <c r="D884" s="4" t="s">
        <v>31</v>
      </c>
      <c r="E884" s="132" t="s">
        <v>1142</v>
      </c>
      <c r="F884" s="22" t="s">
        <v>10</v>
      </c>
      <c r="G884" s="35">
        <v>4595</v>
      </c>
      <c r="H884" s="35">
        <v>4595</v>
      </c>
      <c r="I884" s="35">
        <v>4595</v>
      </c>
    </row>
    <row r="885" spans="2:9" ht="15.75" hidden="1">
      <c r="B885" s="255"/>
      <c r="C885" s="44"/>
      <c r="D885" s="4"/>
      <c r="E885" s="132"/>
      <c r="F885" s="22"/>
      <c r="G885" s="35"/>
      <c r="H885" s="35"/>
      <c r="I885" s="35"/>
    </row>
    <row r="886" spans="2:9" ht="63">
      <c r="B886" s="255" t="s">
        <v>2006</v>
      </c>
      <c r="C886" s="44" t="s">
        <v>104</v>
      </c>
      <c r="D886" s="4" t="s">
        <v>31</v>
      </c>
      <c r="E886" s="132" t="s">
        <v>2005</v>
      </c>
      <c r="F886" s="22">
        <v>200</v>
      </c>
      <c r="G886" s="35">
        <v>1380</v>
      </c>
      <c r="H886" s="35">
        <v>1380</v>
      </c>
      <c r="I886" s="35">
        <v>1380</v>
      </c>
    </row>
    <row r="887" spans="2:9" ht="15.75">
      <c r="B887" s="255" t="s">
        <v>1136</v>
      </c>
      <c r="C887" s="44" t="s">
        <v>104</v>
      </c>
      <c r="D887" s="4" t="s">
        <v>31</v>
      </c>
      <c r="E887" s="132" t="s">
        <v>1143</v>
      </c>
      <c r="F887" s="22"/>
      <c r="G887" s="35">
        <f aca="true" t="shared" si="44" ref="G887:I888">G888</f>
        <v>11904</v>
      </c>
      <c r="H887" s="35">
        <f t="shared" si="44"/>
        <v>11904</v>
      </c>
      <c r="I887" s="35">
        <f t="shared" si="44"/>
        <v>12214</v>
      </c>
    </row>
    <row r="888" spans="2:9" ht="31.5">
      <c r="B888" s="255" t="s">
        <v>162</v>
      </c>
      <c r="C888" s="44" t="s">
        <v>104</v>
      </c>
      <c r="D888" s="4" t="s">
        <v>31</v>
      </c>
      <c r="E888" s="132" t="s">
        <v>1101</v>
      </c>
      <c r="F888" s="22"/>
      <c r="G888" s="35">
        <f t="shared" si="44"/>
        <v>11904</v>
      </c>
      <c r="H888" s="35">
        <f t="shared" si="44"/>
        <v>11904</v>
      </c>
      <c r="I888" s="35">
        <f t="shared" si="44"/>
        <v>12214</v>
      </c>
    </row>
    <row r="889" spans="2:9" ht="47.25">
      <c r="B889" s="255" t="s">
        <v>1438</v>
      </c>
      <c r="C889" s="44" t="s">
        <v>104</v>
      </c>
      <c r="D889" s="4" t="s">
        <v>31</v>
      </c>
      <c r="E889" s="132" t="s">
        <v>1102</v>
      </c>
      <c r="F889" s="22" t="s">
        <v>18</v>
      </c>
      <c r="G889" s="35">
        <v>11904</v>
      </c>
      <c r="H889" s="35">
        <v>11904</v>
      </c>
      <c r="I889" s="35">
        <v>12214</v>
      </c>
    </row>
    <row r="890" spans="2:9" ht="31.5">
      <c r="B890" s="255" t="s">
        <v>1137</v>
      </c>
      <c r="C890" s="44" t="s">
        <v>104</v>
      </c>
      <c r="D890" s="4" t="s">
        <v>31</v>
      </c>
      <c r="E890" s="132" t="s">
        <v>1144</v>
      </c>
      <c r="F890" s="22"/>
      <c r="G890" s="35">
        <f>G891</f>
        <v>1000</v>
      </c>
      <c r="H890" s="35">
        <f>H891</f>
        <v>1000</v>
      </c>
      <c r="I890" s="35">
        <f>I891</f>
        <v>1000</v>
      </c>
    </row>
    <row r="891" spans="2:9" ht="31.5">
      <c r="B891" s="255" t="s">
        <v>1138</v>
      </c>
      <c r="C891" s="44" t="s">
        <v>104</v>
      </c>
      <c r="D891" s="4" t="s">
        <v>31</v>
      </c>
      <c r="E891" s="132" t="s">
        <v>1145</v>
      </c>
      <c r="F891" s="22"/>
      <c r="G891" s="35">
        <f>G893+G892</f>
        <v>1000</v>
      </c>
      <c r="H891" s="35">
        <f>H893+H892</f>
        <v>1000</v>
      </c>
      <c r="I891" s="35">
        <f>I893+I892</f>
        <v>1000</v>
      </c>
    </row>
    <row r="892" spans="2:9" ht="47.25" hidden="1">
      <c r="B892" s="255" t="s">
        <v>1939</v>
      </c>
      <c r="C892" s="44" t="s">
        <v>104</v>
      </c>
      <c r="D892" s="4" t="s">
        <v>31</v>
      </c>
      <c r="E892" s="4" t="s">
        <v>1940</v>
      </c>
      <c r="F892" s="22" t="s">
        <v>10</v>
      </c>
      <c r="G892" s="35"/>
      <c r="H892" s="35"/>
      <c r="I892" s="35"/>
    </row>
    <row r="893" spans="2:9" ht="63">
      <c r="B893" s="255" t="s">
        <v>1488</v>
      </c>
      <c r="C893" s="44" t="s">
        <v>104</v>
      </c>
      <c r="D893" s="4" t="s">
        <v>31</v>
      </c>
      <c r="E893" s="4" t="s">
        <v>1146</v>
      </c>
      <c r="F893" s="22" t="s">
        <v>10</v>
      </c>
      <c r="G893" s="35">
        <v>1000</v>
      </c>
      <c r="H893" s="35">
        <v>1000</v>
      </c>
      <c r="I893" s="35">
        <v>1000</v>
      </c>
    </row>
    <row r="894" spans="2:9" ht="15.75">
      <c r="B894" s="255" t="s">
        <v>1147</v>
      </c>
      <c r="C894" s="44" t="s">
        <v>104</v>
      </c>
      <c r="D894" s="4" t="s">
        <v>31</v>
      </c>
      <c r="E894" s="132" t="s">
        <v>1149</v>
      </c>
      <c r="F894" s="22"/>
      <c r="G894" s="35">
        <f aca="true" t="shared" si="45" ref="G894:I895">G895</f>
        <v>480</v>
      </c>
      <c r="H894" s="35">
        <f t="shared" si="45"/>
        <v>480</v>
      </c>
      <c r="I894" s="35">
        <f t="shared" si="45"/>
        <v>480</v>
      </c>
    </row>
    <row r="895" spans="2:9" ht="31.5">
      <c r="B895" s="255" t="s">
        <v>1148</v>
      </c>
      <c r="C895" s="44" t="s">
        <v>104</v>
      </c>
      <c r="D895" s="4" t="s">
        <v>31</v>
      </c>
      <c r="E895" s="132" t="s">
        <v>1150</v>
      </c>
      <c r="F895" s="22"/>
      <c r="G895" s="35">
        <f t="shared" si="45"/>
        <v>480</v>
      </c>
      <c r="H895" s="35">
        <f t="shared" si="45"/>
        <v>480</v>
      </c>
      <c r="I895" s="35">
        <f t="shared" si="45"/>
        <v>480</v>
      </c>
    </row>
    <row r="896" spans="2:9" ht="52.5" customHeight="1" thickBot="1">
      <c r="B896" s="255" t="s">
        <v>1489</v>
      </c>
      <c r="C896" s="44" t="s">
        <v>104</v>
      </c>
      <c r="D896" s="4" t="s">
        <v>31</v>
      </c>
      <c r="E896" s="132" t="s">
        <v>1151</v>
      </c>
      <c r="F896" s="22" t="s">
        <v>10</v>
      </c>
      <c r="G896" s="35">
        <v>480</v>
      </c>
      <c r="H896" s="35">
        <v>480</v>
      </c>
      <c r="I896" s="35">
        <v>480</v>
      </c>
    </row>
    <row r="897" spans="2:9" ht="16.5" thickBot="1">
      <c r="B897" s="172" t="s">
        <v>66</v>
      </c>
      <c r="C897" s="8" t="s">
        <v>98</v>
      </c>
      <c r="D897" s="9" t="s">
        <v>97</v>
      </c>
      <c r="E897" s="9"/>
      <c r="F897" s="11"/>
      <c r="G897" s="33">
        <f aca="true" t="shared" si="46" ref="G897:I898">G898</f>
        <v>262593</v>
      </c>
      <c r="H897" s="33">
        <f t="shared" si="46"/>
        <v>263667</v>
      </c>
      <c r="I897" s="33">
        <f t="shared" si="46"/>
        <v>271069</v>
      </c>
    </row>
    <row r="898" spans="2:9" ht="31.5">
      <c r="B898" s="254" t="s">
        <v>1098</v>
      </c>
      <c r="C898" s="44" t="s">
        <v>104</v>
      </c>
      <c r="D898" s="4" t="s">
        <v>111</v>
      </c>
      <c r="E898" s="132" t="s">
        <v>421</v>
      </c>
      <c r="F898" s="22"/>
      <c r="G898" s="35">
        <f t="shared" si="46"/>
        <v>262593</v>
      </c>
      <c r="H898" s="35">
        <f t="shared" si="46"/>
        <v>263667</v>
      </c>
      <c r="I898" s="35">
        <f t="shared" si="46"/>
        <v>271069</v>
      </c>
    </row>
    <row r="899" spans="2:9" ht="15.75">
      <c r="B899" s="255" t="s">
        <v>1136</v>
      </c>
      <c r="C899" s="44" t="s">
        <v>104</v>
      </c>
      <c r="D899" s="4" t="s">
        <v>111</v>
      </c>
      <c r="E899" s="132" t="s">
        <v>1143</v>
      </c>
      <c r="F899" s="22"/>
      <c r="G899" s="35">
        <f>G900+G902+G905</f>
        <v>262593</v>
      </c>
      <c r="H899" s="35">
        <f>H900+H902+H905</f>
        <v>263667</v>
      </c>
      <c r="I899" s="35">
        <f>I900+I902+I905</f>
        <v>271069</v>
      </c>
    </row>
    <row r="900" spans="2:9" ht="31.5">
      <c r="B900" s="255" t="s">
        <v>162</v>
      </c>
      <c r="C900" s="44" t="s">
        <v>104</v>
      </c>
      <c r="D900" s="4" t="s">
        <v>111</v>
      </c>
      <c r="E900" s="132" t="s">
        <v>1101</v>
      </c>
      <c r="F900" s="22"/>
      <c r="G900" s="35">
        <f>G901</f>
        <v>240141</v>
      </c>
      <c r="H900" s="35">
        <f>H901</f>
        <v>240145</v>
      </c>
      <c r="I900" s="35">
        <f>I901</f>
        <v>246543</v>
      </c>
    </row>
    <row r="901" spans="2:9" ht="47.25">
      <c r="B901" s="252" t="s">
        <v>1438</v>
      </c>
      <c r="C901" s="44" t="s">
        <v>104</v>
      </c>
      <c r="D901" s="4" t="s">
        <v>111</v>
      </c>
      <c r="E901" s="132" t="s">
        <v>1102</v>
      </c>
      <c r="F901" s="22" t="s">
        <v>18</v>
      </c>
      <c r="G901" s="35">
        <v>240141</v>
      </c>
      <c r="H901" s="35">
        <v>240145</v>
      </c>
      <c r="I901" s="35">
        <v>246543</v>
      </c>
    </row>
    <row r="902" spans="2:9" ht="15.75">
      <c r="B902" s="255" t="s">
        <v>1122</v>
      </c>
      <c r="C902" s="44" t="s">
        <v>104</v>
      </c>
      <c r="D902" s="4" t="s">
        <v>111</v>
      </c>
      <c r="E902" s="132" t="s">
        <v>1128</v>
      </c>
      <c r="F902" s="22"/>
      <c r="G902" s="35">
        <f>G903+G904</f>
        <v>22452</v>
      </c>
      <c r="H902" s="35">
        <f>H903+H904</f>
        <v>23522</v>
      </c>
      <c r="I902" s="35">
        <f>I903+I904</f>
        <v>24526</v>
      </c>
    </row>
    <row r="903" spans="2:9" ht="31.5">
      <c r="B903" s="254" t="s">
        <v>1104</v>
      </c>
      <c r="C903" s="44" t="s">
        <v>104</v>
      </c>
      <c r="D903" s="4" t="s">
        <v>111</v>
      </c>
      <c r="E903" s="132" t="s">
        <v>1129</v>
      </c>
      <c r="F903" s="22" t="s">
        <v>75</v>
      </c>
      <c r="G903" s="35">
        <v>1380</v>
      </c>
      <c r="H903" s="35">
        <v>1443</v>
      </c>
      <c r="I903" s="35">
        <v>1501</v>
      </c>
    </row>
    <row r="904" spans="2:9" ht="16.5" thickBot="1">
      <c r="B904" s="255" t="s">
        <v>1123</v>
      </c>
      <c r="C904" s="44" t="s">
        <v>104</v>
      </c>
      <c r="D904" s="4" t="s">
        <v>111</v>
      </c>
      <c r="E904" s="132" t="s">
        <v>1130</v>
      </c>
      <c r="F904" s="22" t="s">
        <v>75</v>
      </c>
      <c r="G904" s="35">
        <v>21072</v>
      </c>
      <c r="H904" s="35">
        <v>22079</v>
      </c>
      <c r="I904" s="35">
        <v>23025</v>
      </c>
    </row>
    <row r="905" spans="2:9" ht="48" hidden="1" thickBot="1">
      <c r="B905" s="297" t="s">
        <v>339</v>
      </c>
      <c r="C905" s="44" t="s">
        <v>104</v>
      </c>
      <c r="D905" s="4" t="s">
        <v>111</v>
      </c>
      <c r="E905" s="132" t="s">
        <v>1742</v>
      </c>
      <c r="F905" s="22"/>
      <c r="G905" s="35">
        <f>G906</f>
        <v>0</v>
      </c>
      <c r="H905" s="35">
        <f>H906</f>
        <v>0</v>
      </c>
      <c r="I905" s="35">
        <f>I906</f>
        <v>0</v>
      </c>
    </row>
    <row r="906" spans="2:9" ht="63.75" hidden="1" thickBot="1">
      <c r="B906" s="297" t="s">
        <v>597</v>
      </c>
      <c r="C906" s="44" t="s">
        <v>104</v>
      </c>
      <c r="D906" s="4" t="s">
        <v>111</v>
      </c>
      <c r="E906" s="132" t="s">
        <v>1743</v>
      </c>
      <c r="F906" s="4" t="s">
        <v>1594</v>
      </c>
      <c r="G906" s="35"/>
      <c r="H906" s="35"/>
      <c r="I906" s="35"/>
    </row>
    <row r="907" spans="2:9" ht="16.5" thickBot="1">
      <c r="B907" s="172" t="s">
        <v>74</v>
      </c>
      <c r="C907" s="8" t="s">
        <v>98</v>
      </c>
      <c r="D907" s="9" t="s">
        <v>98</v>
      </c>
      <c r="E907" s="9"/>
      <c r="F907" s="11"/>
      <c r="G907" s="39">
        <f>G908+G918</f>
        <v>265945</v>
      </c>
      <c r="H907" s="39">
        <f>H908+H918</f>
        <v>265885</v>
      </c>
      <c r="I907" s="39">
        <f>I908+I918</f>
        <v>267493</v>
      </c>
    </row>
    <row r="908" spans="2:9" ht="31.5">
      <c r="B908" s="258" t="s">
        <v>1638</v>
      </c>
      <c r="C908" s="40" t="s">
        <v>104</v>
      </c>
      <c r="D908" s="2" t="s">
        <v>104</v>
      </c>
      <c r="E908" s="151" t="s">
        <v>3</v>
      </c>
      <c r="F908" s="13"/>
      <c r="G908" s="35">
        <f>G909</f>
        <v>164282</v>
      </c>
      <c r="H908" s="35">
        <f>H909</f>
        <v>164282</v>
      </c>
      <c r="I908" s="35">
        <f>I909</f>
        <v>164282</v>
      </c>
    </row>
    <row r="909" spans="2:9" ht="31.5">
      <c r="B909" s="255" t="s">
        <v>1152</v>
      </c>
      <c r="C909" s="40" t="s">
        <v>104</v>
      </c>
      <c r="D909" s="2" t="s">
        <v>104</v>
      </c>
      <c r="E909" s="151" t="s">
        <v>1154</v>
      </c>
      <c r="F909" s="13"/>
      <c r="G909" s="35">
        <f>G910+G915</f>
        <v>164282</v>
      </c>
      <c r="H909" s="35">
        <f>H910+H915</f>
        <v>164282</v>
      </c>
      <c r="I909" s="35">
        <f>I910+I915</f>
        <v>164282</v>
      </c>
    </row>
    <row r="910" spans="2:9" ht="15.75">
      <c r="B910" s="254" t="s">
        <v>1153</v>
      </c>
      <c r="C910" s="44" t="s">
        <v>104</v>
      </c>
      <c r="D910" s="4" t="s">
        <v>104</v>
      </c>
      <c r="E910" s="132" t="s">
        <v>1155</v>
      </c>
      <c r="F910" s="22"/>
      <c r="G910" s="35">
        <f>G911+G912+G913+G914</f>
        <v>164282</v>
      </c>
      <c r="H910" s="35">
        <f>H911+H912+H913+H914</f>
        <v>164282</v>
      </c>
      <c r="I910" s="35">
        <f>I911+I912+I913+I914</f>
        <v>164282</v>
      </c>
    </row>
    <row r="911" spans="2:9" ht="47.25" hidden="1">
      <c r="B911" s="255" t="s">
        <v>1439</v>
      </c>
      <c r="C911" s="44" t="s">
        <v>104</v>
      </c>
      <c r="D911" s="4" t="s">
        <v>104</v>
      </c>
      <c r="E911" s="4" t="s">
        <v>1157</v>
      </c>
      <c r="F911" s="22" t="s">
        <v>18</v>
      </c>
      <c r="G911" s="35"/>
      <c r="H911" s="35"/>
      <c r="I911" s="35"/>
    </row>
    <row r="912" spans="2:9" ht="31.5">
      <c r="B912" s="255" t="s">
        <v>1490</v>
      </c>
      <c r="C912" s="44" t="s">
        <v>104</v>
      </c>
      <c r="D912" s="4" t="s">
        <v>104</v>
      </c>
      <c r="E912" s="4" t="s">
        <v>1158</v>
      </c>
      <c r="F912" s="22" t="s">
        <v>10</v>
      </c>
      <c r="G912" s="35">
        <v>47500</v>
      </c>
      <c r="H912" s="35">
        <v>47500</v>
      </c>
      <c r="I912" s="35">
        <v>47500</v>
      </c>
    </row>
    <row r="913" spans="2:9" ht="47.25">
      <c r="B913" s="252" t="s">
        <v>1440</v>
      </c>
      <c r="C913" s="44" t="s">
        <v>104</v>
      </c>
      <c r="D913" s="4" t="s">
        <v>104</v>
      </c>
      <c r="E913" s="4" t="s">
        <v>1158</v>
      </c>
      <c r="F913" s="22" t="s">
        <v>18</v>
      </c>
      <c r="G913" s="35">
        <v>95617</v>
      </c>
      <c r="H913" s="35">
        <v>95617</v>
      </c>
      <c r="I913" s="35">
        <v>95617</v>
      </c>
    </row>
    <row r="914" spans="2:9" ht="31.5" customHeight="1">
      <c r="B914" s="255" t="s">
        <v>1156</v>
      </c>
      <c r="C914" s="44" t="s">
        <v>104</v>
      </c>
      <c r="D914" s="4" t="s">
        <v>104</v>
      </c>
      <c r="E914" s="4" t="s">
        <v>1159</v>
      </c>
      <c r="F914" s="22" t="s">
        <v>64</v>
      </c>
      <c r="G914" s="35">
        <v>21165</v>
      </c>
      <c r="H914" s="35">
        <v>21165</v>
      </c>
      <c r="I914" s="35">
        <v>21165</v>
      </c>
    </row>
    <row r="915" spans="2:9" ht="31.5" customHeight="1" hidden="1">
      <c r="B915" s="254" t="s">
        <v>1872</v>
      </c>
      <c r="C915" s="44" t="s">
        <v>104</v>
      </c>
      <c r="D915" s="4" t="s">
        <v>104</v>
      </c>
      <c r="E915" s="132" t="s">
        <v>1869</v>
      </c>
      <c r="F915" s="22"/>
      <c r="G915" s="35">
        <f>G916+G917</f>
        <v>0</v>
      </c>
      <c r="H915" s="35">
        <f>H916+H917</f>
        <v>0</v>
      </c>
      <c r="I915" s="35">
        <f>I916+I917</f>
        <v>0</v>
      </c>
    </row>
    <row r="916" spans="2:9" ht="52.5" customHeight="1" hidden="1">
      <c r="B916" s="254" t="s">
        <v>1871</v>
      </c>
      <c r="C916" s="44" t="s">
        <v>104</v>
      </c>
      <c r="D916" s="4" t="s">
        <v>104</v>
      </c>
      <c r="E916" s="132" t="s">
        <v>1870</v>
      </c>
      <c r="F916" s="22">
        <v>200</v>
      </c>
      <c r="G916" s="35"/>
      <c r="H916" s="35"/>
      <c r="I916" s="35"/>
    </row>
    <row r="917" spans="2:9" ht="52.5" customHeight="1" hidden="1">
      <c r="B917" s="254" t="s">
        <v>1915</v>
      </c>
      <c r="C917" s="44" t="s">
        <v>104</v>
      </c>
      <c r="D917" s="4" t="s">
        <v>104</v>
      </c>
      <c r="E917" s="132" t="s">
        <v>1870</v>
      </c>
      <c r="F917" s="22">
        <v>300</v>
      </c>
      <c r="G917" s="35"/>
      <c r="H917" s="35"/>
      <c r="I917" s="35"/>
    </row>
    <row r="918" spans="2:9" s="24" customFormat="1" ht="31.5">
      <c r="B918" s="259" t="s">
        <v>1639</v>
      </c>
      <c r="C918" s="282" t="s">
        <v>104</v>
      </c>
      <c r="D918" s="283" t="s">
        <v>104</v>
      </c>
      <c r="E918" s="189" t="s">
        <v>421</v>
      </c>
      <c r="F918" s="189"/>
      <c r="G918" s="101">
        <f>G919+G930+G935</f>
        <v>101663</v>
      </c>
      <c r="H918" s="101">
        <f>H919+H930+H935</f>
        <v>101603</v>
      </c>
      <c r="I918" s="101">
        <f>I919+I930+I935</f>
        <v>103211</v>
      </c>
    </row>
    <row r="919" spans="2:9" s="24" customFormat="1" ht="18.75" customHeight="1">
      <c r="B919" s="260" t="s">
        <v>422</v>
      </c>
      <c r="C919" s="282" t="s">
        <v>104</v>
      </c>
      <c r="D919" s="283" t="s">
        <v>104</v>
      </c>
      <c r="E919" s="189" t="s">
        <v>423</v>
      </c>
      <c r="F919" s="189"/>
      <c r="G919" s="101">
        <f>G920+G924+G927</f>
        <v>52866</v>
      </c>
      <c r="H919" s="101">
        <f>H920+H924+H927</f>
        <v>52866</v>
      </c>
      <c r="I919" s="101">
        <f>I920+I924+I927</f>
        <v>54182</v>
      </c>
    </row>
    <row r="920" spans="2:9" s="24" customFormat="1" ht="33.75" customHeight="1">
      <c r="B920" s="260" t="s">
        <v>431</v>
      </c>
      <c r="C920" s="282" t="s">
        <v>104</v>
      </c>
      <c r="D920" s="283" t="s">
        <v>104</v>
      </c>
      <c r="E920" s="189" t="s">
        <v>424</v>
      </c>
      <c r="F920" s="189"/>
      <c r="G920" s="101">
        <f>G921+G922+G923</f>
        <v>52866</v>
      </c>
      <c r="H920" s="101">
        <f>H921+H922+H923</f>
        <v>52866</v>
      </c>
      <c r="I920" s="101">
        <f>I921+I922+I923</f>
        <v>54182</v>
      </c>
    </row>
    <row r="921" spans="2:9" s="24" customFormat="1" ht="47.25">
      <c r="B921" s="261" t="s">
        <v>433</v>
      </c>
      <c r="C921" s="282" t="s">
        <v>104</v>
      </c>
      <c r="D921" s="283" t="s">
        <v>104</v>
      </c>
      <c r="E921" s="190" t="s">
        <v>425</v>
      </c>
      <c r="F921" s="294" t="s">
        <v>18</v>
      </c>
      <c r="G921" s="35">
        <v>43814</v>
      </c>
      <c r="H921" s="35">
        <v>43814</v>
      </c>
      <c r="I921" s="35">
        <v>45130</v>
      </c>
    </row>
    <row r="922" spans="2:9" s="24" customFormat="1" ht="31.5">
      <c r="B922" s="261" t="s">
        <v>759</v>
      </c>
      <c r="C922" s="282" t="s">
        <v>104</v>
      </c>
      <c r="D922" s="283" t="s">
        <v>104</v>
      </c>
      <c r="E922" s="190" t="s">
        <v>426</v>
      </c>
      <c r="F922" s="294" t="s">
        <v>10</v>
      </c>
      <c r="G922" s="35">
        <v>7695</v>
      </c>
      <c r="H922" s="35">
        <v>7695</v>
      </c>
      <c r="I922" s="35">
        <v>7695</v>
      </c>
    </row>
    <row r="923" spans="2:9" s="24" customFormat="1" ht="35.25" customHeight="1">
      <c r="B923" s="261" t="s">
        <v>427</v>
      </c>
      <c r="C923" s="282" t="s">
        <v>104</v>
      </c>
      <c r="D923" s="283" t="s">
        <v>104</v>
      </c>
      <c r="E923" s="190" t="s">
        <v>426</v>
      </c>
      <c r="F923" s="294" t="s">
        <v>18</v>
      </c>
      <c r="G923" s="35">
        <v>1357</v>
      </c>
      <c r="H923" s="35">
        <v>1357</v>
      </c>
      <c r="I923" s="35">
        <v>1357</v>
      </c>
    </row>
    <row r="924" spans="2:9" s="24" customFormat="1" ht="31.5" hidden="1">
      <c r="B924" s="260" t="s">
        <v>432</v>
      </c>
      <c r="C924" s="282" t="s">
        <v>104</v>
      </c>
      <c r="D924" s="283" t="s">
        <v>104</v>
      </c>
      <c r="E924" s="190" t="s">
        <v>428</v>
      </c>
      <c r="F924" s="295"/>
      <c r="G924" s="101">
        <f>G925+G926</f>
        <v>0</v>
      </c>
      <c r="H924" s="101">
        <f>H925+H926</f>
        <v>0</v>
      </c>
      <c r="I924" s="101">
        <f>I925+I926</f>
        <v>0</v>
      </c>
    </row>
    <row r="925" spans="2:9" s="24" customFormat="1" ht="47.25" hidden="1">
      <c r="B925" s="261" t="s">
        <v>434</v>
      </c>
      <c r="C925" s="282" t="s">
        <v>104</v>
      </c>
      <c r="D925" s="283" t="s">
        <v>104</v>
      </c>
      <c r="E925" s="190" t="s">
        <v>429</v>
      </c>
      <c r="F925" s="294" t="s">
        <v>18</v>
      </c>
      <c r="G925" s="35"/>
      <c r="H925" s="35"/>
      <c r="I925" s="35"/>
    </row>
    <row r="926" spans="2:9" s="24" customFormat="1" ht="31.5" hidden="1">
      <c r="B926" s="261" t="s">
        <v>427</v>
      </c>
      <c r="C926" s="282" t="s">
        <v>104</v>
      </c>
      <c r="D926" s="283" t="s">
        <v>104</v>
      </c>
      <c r="E926" s="190" t="s">
        <v>430</v>
      </c>
      <c r="F926" s="294" t="s">
        <v>18</v>
      </c>
      <c r="G926" s="35"/>
      <c r="H926" s="35"/>
      <c r="I926" s="35"/>
    </row>
    <row r="927" spans="2:9" s="24" customFormat="1" ht="40.5" customHeight="1" hidden="1">
      <c r="B927" s="258" t="s">
        <v>1786</v>
      </c>
      <c r="C927" s="282" t="s">
        <v>104</v>
      </c>
      <c r="D927" s="283" t="s">
        <v>104</v>
      </c>
      <c r="E927" s="151" t="s">
        <v>1784</v>
      </c>
      <c r="F927" s="13"/>
      <c r="G927" s="35">
        <f>G929+G928</f>
        <v>0</v>
      </c>
      <c r="H927" s="35">
        <f>H929+H928</f>
        <v>0</v>
      </c>
      <c r="I927" s="35">
        <f>I929+I928</f>
        <v>0</v>
      </c>
    </row>
    <row r="928" spans="2:9" s="24" customFormat="1" ht="45" customHeight="1" hidden="1">
      <c r="B928" s="258" t="s">
        <v>1908</v>
      </c>
      <c r="C928" s="282" t="s">
        <v>104</v>
      </c>
      <c r="D928" s="283" t="s">
        <v>104</v>
      </c>
      <c r="E928" s="151" t="s">
        <v>1907</v>
      </c>
      <c r="F928" s="13" t="s">
        <v>10</v>
      </c>
      <c r="G928" s="35"/>
      <c r="H928" s="35"/>
      <c r="I928" s="35"/>
    </row>
    <row r="929" spans="2:9" s="24" customFormat="1" ht="47.25" hidden="1">
      <c r="B929" s="258" t="s">
        <v>1800</v>
      </c>
      <c r="C929" s="282" t="s">
        <v>104</v>
      </c>
      <c r="D929" s="283" t="s">
        <v>104</v>
      </c>
      <c r="E929" s="151" t="s">
        <v>1785</v>
      </c>
      <c r="F929" s="13" t="s">
        <v>10</v>
      </c>
      <c r="G929" s="35"/>
      <c r="H929" s="35"/>
      <c r="I929" s="35"/>
    </row>
    <row r="930" spans="2:9" s="24" customFormat="1" ht="15.75">
      <c r="B930" s="147" t="s">
        <v>156</v>
      </c>
      <c r="C930" s="282" t="s">
        <v>104</v>
      </c>
      <c r="D930" s="283" t="s">
        <v>104</v>
      </c>
      <c r="E930" s="190" t="s">
        <v>1260</v>
      </c>
      <c r="F930" s="190"/>
      <c r="G930" s="101">
        <f>G931</f>
        <v>10040</v>
      </c>
      <c r="H930" s="101">
        <f>H931</f>
        <v>9980</v>
      </c>
      <c r="I930" s="101">
        <f>I931</f>
        <v>10272</v>
      </c>
    </row>
    <row r="931" spans="2:9" s="24" customFormat="1" ht="31.5">
      <c r="B931" s="147" t="s">
        <v>157</v>
      </c>
      <c r="C931" s="282" t="s">
        <v>104</v>
      </c>
      <c r="D931" s="283" t="s">
        <v>104</v>
      </c>
      <c r="E931" s="190" t="s">
        <v>1261</v>
      </c>
      <c r="F931" s="190"/>
      <c r="G931" s="101">
        <f>G932+G933+G934</f>
        <v>10040</v>
      </c>
      <c r="H931" s="101">
        <f>H932+H933+H934</f>
        <v>9980</v>
      </c>
      <c r="I931" s="101">
        <f>I932+I933+I934</f>
        <v>10272</v>
      </c>
    </row>
    <row r="932" spans="2:9" s="24" customFormat="1" ht="78.75">
      <c r="B932" s="147" t="s">
        <v>158</v>
      </c>
      <c r="C932" s="282" t="s">
        <v>104</v>
      </c>
      <c r="D932" s="283" t="s">
        <v>104</v>
      </c>
      <c r="E932" s="190" t="s">
        <v>1262</v>
      </c>
      <c r="F932" s="294" t="s">
        <v>19</v>
      </c>
      <c r="G932" s="35">
        <v>9619</v>
      </c>
      <c r="H932" s="35">
        <v>9559</v>
      </c>
      <c r="I932" s="35">
        <v>9851</v>
      </c>
    </row>
    <row r="933" spans="2:9" s="24" customFormat="1" ht="47.25">
      <c r="B933" s="147" t="s">
        <v>1207</v>
      </c>
      <c r="C933" s="282" t="s">
        <v>104</v>
      </c>
      <c r="D933" s="283" t="s">
        <v>104</v>
      </c>
      <c r="E933" s="190" t="s">
        <v>1262</v>
      </c>
      <c r="F933" s="294" t="s">
        <v>10</v>
      </c>
      <c r="G933" s="35">
        <v>409</v>
      </c>
      <c r="H933" s="35">
        <v>409</v>
      </c>
      <c r="I933" s="35">
        <v>409</v>
      </c>
    </row>
    <row r="934" spans="2:9" s="24" customFormat="1" ht="31.5">
      <c r="B934" s="147" t="s">
        <v>159</v>
      </c>
      <c r="C934" s="282" t="s">
        <v>104</v>
      </c>
      <c r="D934" s="283" t="s">
        <v>104</v>
      </c>
      <c r="E934" s="190" t="s">
        <v>1262</v>
      </c>
      <c r="F934" s="294" t="s">
        <v>52</v>
      </c>
      <c r="G934" s="35">
        <v>12</v>
      </c>
      <c r="H934" s="35">
        <v>12</v>
      </c>
      <c r="I934" s="35">
        <v>12</v>
      </c>
    </row>
    <row r="935" spans="2:9" s="24" customFormat="1" ht="15.75">
      <c r="B935" s="147" t="s">
        <v>1998</v>
      </c>
      <c r="C935" s="282" t="s">
        <v>104</v>
      </c>
      <c r="D935" s="283" t="s">
        <v>104</v>
      </c>
      <c r="E935" s="190" t="s">
        <v>2001</v>
      </c>
      <c r="F935" s="294"/>
      <c r="G935" s="35">
        <f>G936</f>
        <v>38757</v>
      </c>
      <c r="H935" s="35">
        <f>H936</f>
        <v>38757</v>
      </c>
      <c r="I935" s="35">
        <f>I936</f>
        <v>38757</v>
      </c>
    </row>
    <row r="936" spans="2:9" s="24" customFormat="1" ht="37.5">
      <c r="B936" s="147" t="s">
        <v>2000</v>
      </c>
      <c r="C936" s="282" t="s">
        <v>104</v>
      </c>
      <c r="D936" s="283" t="s">
        <v>104</v>
      </c>
      <c r="E936" s="190" t="s">
        <v>2002</v>
      </c>
      <c r="F936" s="294"/>
      <c r="G936" s="35">
        <f>G937+G938+G939</f>
        <v>38757</v>
      </c>
      <c r="H936" s="35">
        <f>H937+H938+H939</f>
        <v>38757</v>
      </c>
      <c r="I936" s="35">
        <f>I937+I938+I939</f>
        <v>38757</v>
      </c>
    </row>
    <row r="937" spans="2:9" s="24" customFormat="1" ht="47.25">
      <c r="B937" s="147" t="s">
        <v>434</v>
      </c>
      <c r="C937" s="282" t="s">
        <v>104</v>
      </c>
      <c r="D937" s="283" t="s">
        <v>104</v>
      </c>
      <c r="E937" s="190" t="s">
        <v>2003</v>
      </c>
      <c r="F937" s="294" t="s">
        <v>18</v>
      </c>
      <c r="G937" s="35">
        <v>29230</v>
      </c>
      <c r="H937" s="35">
        <v>29230</v>
      </c>
      <c r="I937" s="35">
        <v>29230</v>
      </c>
    </row>
    <row r="938" spans="2:9" s="24" customFormat="1" ht="31.5">
      <c r="B938" s="147" t="s">
        <v>1999</v>
      </c>
      <c r="C938" s="282" t="s">
        <v>104</v>
      </c>
      <c r="D938" s="283" t="s">
        <v>104</v>
      </c>
      <c r="E938" s="190" t="s">
        <v>2004</v>
      </c>
      <c r="F938" s="294" t="s">
        <v>10</v>
      </c>
      <c r="G938" s="35">
        <v>6623</v>
      </c>
      <c r="H938" s="35">
        <v>6623</v>
      </c>
      <c r="I938" s="35">
        <v>6623</v>
      </c>
    </row>
    <row r="939" spans="2:9" s="24" customFormat="1" ht="32.25" thickBot="1">
      <c r="B939" s="147" t="s">
        <v>427</v>
      </c>
      <c r="C939" s="282" t="s">
        <v>104</v>
      </c>
      <c r="D939" s="283" t="s">
        <v>104</v>
      </c>
      <c r="E939" s="190" t="s">
        <v>2004</v>
      </c>
      <c r="F939" s="294" t="s">
        <v>18</v>
      </c>
      <c r="G939" s="35">
        <v>2904</v>
      </c>
      <c r="H939" s="35">
        <v>2904</v>
      </c>
      <c r="I939" s="35">
        <v>2904</v>
      </c>
    </row>
    <row r="940" spans="2:9" ht="16.5" thickBot="1">
      <c r="B940" s="172" t="s">
        <v>94</v>
      </c>
      <c r="C940" s="8" t="s">
        <v>98</v>
      </c>
      <c r="D940" s="9" t="s">
        <v>99</v>
      </c>
      <c r="E940" s="9"/>
      <c r="F940" s="11"/>
      <c r="G940" s="33">
        <f aca="true" t="shared" si="47" ref="G940:I942">G941</f>
        <v>13277</v>
      </c>
      <c r="H940" s="33">
        <f t="shared" si="47"/>
        <v>13277</v>
      </c>
      <c r="I940" s="33">
        <f t="shared" si="47"/>
        <v>13277</v>
      </c>
    </row>
    <row r="941" spans="2:9" ht="31.5">
      <c r="B941" s="252" t="s">
        <v>1098</v>
      </c>
      <c r="C941" s="44" t="s">
        <v>104</v>
      </c>
      <c r="D941" s="4" t="s">
        <v>105</v>
      </c>
      <c r="E941" s="132" t="s">
        <v>1162</v>
      </c>
      <c r="F941" s="22"/>
      <c r="G941" s="35">
        <f t="shared" si="47"/>
        <v>13277</v>
      </c>
      <c r="H941" s="35">
        <f t="shared" si="47"/>
        <v>13277</v>
      </c>
      <c r="I941" s="35">
        <f t="shared" si="47"/>
        <v>13277</v>
      </c>
    </row>
    <row r="942" spans="2:9" ht="15.75">
      <c r="B942" s="255" t="s">
        <v>1160</v>
      </c>
      <c r="C942" s="44" t="s">
        <v>104</v>
      </c>
      <c r="D942" s="4" t="s">
        <v>105</v>
      </c>
      <c r="E942" s="132" t="s">
        <v>1163</v>
      </c>
      <c r="F942" s="22"/>
      <c r="G942" s="35">
        <f t="shared" si="47"/>
        <v>13277</v>
      </c>
      <c r="H942" s="35">
        <f t="shared" si="47"/>
        <v>13277</v>
      </c>
      <c r="I942" s="35">
        <f t="shared" si="47"/>
        <v>13277</v>
      </c>
    </row>
    <row r="943" spans="2:9" ht="15.75">
      <c r="B943" s="252" t="s">
        <v>1161</v>
      </c>
      <c r="C943" s="44" t="s">
        <v>104</v>
      </c>
      <c r="D943" s="4" t="s">
        <v>105</v>
      </c>
      <c r="E943" s="132" t="s">
        <v>1164</v>
      </c>
      <c r="F943" s="22"/>
      <c r="G943" s="35">
        <f>G944+G945</f>
        <v>13277</v>
      </c>
      <c r="H943" s="35">
        <f>H944+H945</f>
        <v>13277</v>
      </c>
      <c r="I943" s="35">
        <f>I944+I945</f>
        <v>13277</v>
      </c>
    </row>
    <row r="944" spans="2:9" ht="15.75">
      <c r="B944" s="252" t="s">
        <v>1123</v>
      </c>
      <c r="C944" s="44" t="s">
        <v>104</v>
      </c>
      <c r="D944" s="4" t="s">
        <v>105</v>
      </c>
      <c r="E944" s="132" t="s">
        <v>1165</v>
      </c>
      <c r="F944" s="22" t="s">
        <v>75</v>
      </c>
      <c r="G944" s="35">
        <v>10877</v>
      </c>
      <c r="H944" s="35">
        <v>10877</v>
      </c>
      <c r="I944" s="35">
        <v>10877</v>
      </c>
    </row>
    <row r="945" spans="2:9" ht="32.25" thickBot="1">
      <c r="B945" s="255" t="s">
        <v>1491</v>
      </c>
      <c r="C945" s="44" t="s">
        <v>104</v>
      </c>
      <c r="D945" s="4" t="s">
        <v>105</v>
      </c>
      <c r="E945" s="132" t="s">
        <v>1166</v>
      </c>
      <c r="F945" s="22" t="s">
        <v>10</v>
      </c>
      <c r="G945" s="35">
        <v>2400</v>
      </c>
      <c r="H945" s="35">
        <v>2400</v>
      </c>
      <c r="I945" s="35">
        <v>2400</v>
      </c>
    </row>
    <row r="946" spans="2:9" ht="16.5" thickBot="1">
      <c r="B946" s="173" t="s">
        <v>114</v>
      </c>
      <c r="C946" s="8" t="s">
        <v>98</v>
      </c>
      <c r="D946" s="23" t="s">
        <v>30</v>
      </c>
      <c r="E946" s="97"/>
      <c r="F946" s="97"/>
      <c r="G946" s="33">
        <f>G947+G955+G982+G986+G990</f>
        <v>439963</v>
      </c>
      <c r="H946" s="33">
        <f>H947+H955+H982+H986+H990</f>
        <v>458992</v>
      </c>
      <c r="I946" s="33">
        <f>I947+I955+I982+I986+I990</f>
        <v>480769</v>
      </c>
    </row>
    <row r="947" spans="2:9" ht="47.25">
      <c r="B947" s="262" t="s">
        <v>1167</v>
      </c>
      <c r="C947" s="44" t="s">
        <v>104</v>
      </c>
      <c r="D947" s="4" t="s">
        <v>30</v>
      </c>
      <c r="E947" s="132" t="s">
        <v>28</v>
      </c>
      <c r="F947" s="4"/>
      <c r="G947" s="35">
        <f>G948+G952</f>
        <v>737</v>
      </c>
      <c r="H947" s="35">
        <f>H948+H952</f>
        <v>737</v>
      </c>
      <c r="I947" s="35">
        <f>I948+I952</f>
        <v>737</v>
      </c>
    </row>
    <row r="948" spans="2:9" ht="31.5" customHeight="1">
      <c r="B948" s="255" t="s">
        <v>1168</v>
      </c>
      <c r="C948" s="44" t="s">
        <v>104</v>
      </c>
      <c r="D948" s="4" t="s">
        <v>30</v>
      </c>
      <c r="E948" s="132" t="s">
        <v>918</v>
      </c>
      <c r="F948" s="4"/>
      <c r="G948" s="35">
        <f>G949</f>
        <v>164</v>
      </c>
      <c r="H948" s="35">
        <f>H949</f>
        <v>164</v>
      </c>
      <c r="I948" s="35">
        <f>I949</f>
        <v>164</v>
      </c>
    </row>
    <row r="949" spans="2:9" ht="31.5">
      <c r="B949" s="254" t="s">
        <v>1169</v>
      </c>
      <c r="C949" s="44" t="s">
        <v>104</v>
      </c>
      <c r="D949" s="4" t="s">
        <v>30</v>
      </c>
      <c r="E949" s="132" t="s">
        <v>1174</v>
      </c>
      <c r="F949" s="4"/>
      <c r="G949" s="35">
        <f>G950+G951</f>
        <v>164</v>
      </c>
      <c r="H949" s="35">
        <f>H950+H951</f>
        <v>164</v>
      </c>
      <c r="I949" s="35">
        <f>I950+I951</f>
        <v>164</v>
      </c>
    </row>
    <row r="950" spans="2:9" ht="47.25">
      <c r="B950" s="255" t="s">
        <v>1492</v>
      </c>
      <c r="C950" s="44" t="s">
        <v>104</v>
      </c>
      <c r="D950" s="4" t="s">
        <v>30</v>
      </c>
      <c r="E950" s="132" t="s">
        <v>1175</v>
      </c>
      <c r="F950" s="4" t="s">
        <v>10</v>
      </c>
      <c r="G950" s="35">
        <v>148</v>
      </c>
      <c r="H950" s="35">
        <v>148</v>
      </c>
      <c r="I950" s="35">
        <v>148</v>
      </c>
    </row>
    <row r="951" spans="2:9" s="25" customFormat="1" ht="47.25">
      <c r="B951" s="254" t="s">
        <v>1441</v>
      </c>
      <c r="C951" s="44" t="s">
        <v>104</v>
      </c>
      <c r="D951" s="4" t="s">
        <v>30</v>
      </c>
      <c r="E951" s="132" t="s">
        <v>1175</v>
      </c>
      <c r="F951" s="22" t="s">
        <v>18</v>
      </c>
      <c r="G951" s="35">
        <v>16</v>
      </c>
      <c r="H951" s="35">
        <v>16</v>
      </c>
      <c r="I951" s="35">
        <v>16</v>
      </c>
    </row>
    <row r="952" spans="2:9" s="26" customFormat="1" ht="31.5">
      <c r="B952" s="255" t="s">
        <v>1170</v>
      </c>
      <c r="C952" s="44" t="s">
        <v>104</v>
      </c>
      <c r="D952" s="4" t="s">
        <v>30</v>
      </c>
      <c r="E952" s="132" t="s">
        <v>204</v>
      </c>
      <c r="F952" s="22"/>
      <c r="G952" s="35">
        <f aca="true" t="shared" si="48" ref="G952:I953">G953</f>
        <v>573</v>
      </c>
      <c r="H952" s="35">
        <f t="shared" si="48"/>
        <v>573</v>
      </c>
      <c r="I952" s="35">
        <f t="shared" si="48"/>
        <v>573</v>
      </c>
    </row>
    <row r="953" spans="2:9" s="26" customFormat="1" ht="31.5">
      <c r="B953" s="255" t="s">
        <v>1640</v>
      </c>
      <c r="C953" s="44" t="s">
        <v>104</v>
      </c>
      <c r="D953" s="4" t="s">
        <v>30</v>
      </c>
      <c r="E953" s="132" t="s">
        <v>893</v>
      </c>
      <c r="F953" s="22"/>
      <c r="G953" s="35">
        <f t="shared" si="48"/>
        <v>573</v>
      </c>
      <c r="H953" s="35">
        <f t="shared" si="48"/>
        <v>573</v>
      </c>
      <c r="I953" s="35">
        <f t="shared" si="48"/>
        <v>573</v>
      </c>
    </row>
    <row r="954" spans="2:9" s="26" customFormat="1" ht="47.25">
      <c r="B954" s="254" t="s">
        <v>1493</v>
      </c>
      <c r="C954" s="44" t="s">
        <v>104</v>
      </c>
      <c r="D954" s="4" t="s">
        <v>30</v>
      </c>
      <c r="E954" s="132" t="s">
        <v>180</v>
      </c>
      <c r="F954" s="22" t="s">
        <v>10</v>
      </c>
      <c r="G954" s="35">
        <v>573</v>
      </c>
      <c r="H954" s="35">
        <v>573</v>
      </c>
      <c r="I954" s="35">
        <v>573</v>
      </c>
    </row>
    <row r="955" spans="2:9" s="26" customFormat="1" ht="36.75" customHeight="1">
      <c r="B955" s="255" t="s">
        <v>1638</v>
      </c>
      <c r="C955" s="44" t="s">
        <v>104</v>
      </c>
      <c r="D955" s="4" t="s">
        <v>30</v>
      </c>
      <c r="E955" s="132" t="s">
        <v>3</v>
      </c>
      <c r="F955" s="22"/>
      <c r="G955" s="35">
        <f>G956+G963</f>
        <v>427458</v>
      </c>
      <c r="H955" s="35">
        <f>H956+H963</f>
        <v>446487</v>
      </c>
      <c r="I955" s="35">
        <f>I956+I963</f>
        <v>468124</v>
      </c>
    </row>
    <row r="956" spans="2:9" s="26" customFormat="1" ht="15.75">
      <c r="B956" s="255" t="s">
        <v>1171</v>
      </c>
      <c r="C956" s="44" t="s">
        <v>104</v>
      </c>
      <c r="D956" s="4" t="s">
        <v>30</v>
      </c>
      <c r="E956" s="132" t="s">
        <v>1194</v>
      </c>
      <c r="F956" s="22"/>
      <c r="G956" s="35">
        <f>G957+G959</f>
        <v>38568</v>
      </c>
      <c r="H956" s="35">
        <f>H957+H959</f>
        <v>38568</v>
      </c>
      <c r="I956" s="35">
        <f>I957+I959</f>
        <v>38865</v>
      </c>
    </row>
    <row r="957" spans="2:9" s="26" customFormat="1" ht="47.25">
      <c r="B957" s="255" t="s">
        <v>1641</v>
      </c>
      <c r="C957" s="44" t="s">
        <v>104</v>
      </c>
      <c r="D957" s="4" t="s">
        <v>30</v>
      </c>
      <c r="E957" s="132" t="s">
        <v>1176</v>
      </c>
      <c r="F957" s="22"/>
      <c r="G957" s="35">
        <f>G958</f>
        <v>28499</v>
      </c>
      <c r="H957" s="35">
        <f>H958</f>
        <v>28499</v>
      </c>
      <c r="I957" s="35">
        <f>I958</f>
        <v>28796</v>
      </c>
    </row>
    <row r="958" spans="2:9" s="26" customFormat="1" ht="47.25">
      <c r="B958" s="254" t="s">
        <v>1434</v>
      </c>
      <c r="C958" s="44" t="s">
        <v>104</v>
      </c>
      <c r="D958" s="4" t="s">
        <v>30</v>
      </c>
      <c r="E958" s="132" t="s">
        <v>1177</v>
      </c>
      <c r="F958" s="22" t="s">
        <v>18</v>
      </c>
      <c r="G958" s="35">
        <v>28499</v>
      </c>
      <c r="H958" s="35">
        <v>28499</v>
      </c>
      <c r="I958" s="35">
        <v>28796</v>
      </c>
    </row>
    <row r="959" spans="2:9" s="26" customFormat="1" ht="31.5">
      <c r="B959" s="257" t="s">
        <v>1172</v>
      </c>
      <c r="C959" s="44" t="s">
        <v>104</v>
      </c>
      <c r="D959" s="4" t="s">
        <v>30</v>
      </c>
      <c r="E959" s="132" t="s">
        <v>1178</v>
      </c>
      <c r="F959" s="22"/>
      <c r="G959" s="35">
        <f>G961+G962+G960</f>
        <v>10069</v>
      </c>
      <c r="H959" s="35">
        <f>H961+H962+H960</f>
        <v>10069</v>
      </c>
      <c r="I959" s="35">
        <f>I961+I962+I960</f>
        <v>10069</v>
      </c>
    </row>
    <row r="960" spans="2:9" s="26" customFormat="1" ht="47.25" hidden="1">
      <c r="B960" s="257" t="s">
        <v>1691</v>
      </c>
      <c r="C960" s="44" t="s">
        <v>104</v>
      </c>
      <c r="D960" s="4" t="s">
        <v>30</v>
      </c>
      <c r="E960" s="132" t="s">
        <v>1717</v>
      </c>
      <c r="F960" s="22">
        <v>600</v>
      </c>
      <c r="G960" s="35"/>
      <c r="H960" s="35"/>
      <c r="I960" s="35"/>
    </row>
    <row r="961" spans="2:9" s="26" customFormat="1" ht="31.5">
      <c r="B961" s="255" t="s">
        <v>834</v>
      </c>
      <c r="C961" s="44" t="s">
        <v>104</v>
      </c>
      <c r="D961" s="4" t="s">
        <v>30</v>
      </c>
      <c r="E961" s="132" t="s">
        <v>1179</v>
      </c>
      <c r="F961" s="22" t="s">
        <v>18</v>
      </c>
      <c r="G961" s="35">
        <v>3789</v>
      </c>
      <c r="H961" s="35">
        <v>3789</v>
      </c>
      <c r="I961" s="35">
        <v>3789</v>
      </c>
    </row>
    <row r="962" spans="2:9" s="26" customFormat="1" ht="47.25">
      <c r="B962" s="255" t="s">
        <v>1569</v>
      </c>
      <c r="C962" s="44" t="s">
        <v>104</v>
      </c>
      <c r="D962" s="4" t="s">
        <v>30</v>
      </c>
      <c r="E962" s="132" t="s">
        <v>1568</v>
      </c>
      <c r="F962" s="22" t="s">
        <v>64</v>
      </c>
      <c r="G962" s="35">
        <v>6280</v>
      </c>
      <c r="H962" s="35">
        <v>6280</v>
      </c>
      <c r="I962" s="35">
        <v>6280</v>
      </c>
    </row>
    <row r="963" spans="2:9" ht="15.75">
      <c r="B963" s="255" t="s">
        <v>1173</v>
      </c>
      <c r="C963" s="44" t="s">
        <v>104</v>
      </c>
      <c r="D963" s="4" t="s">
        <v>30</v>
      </c>
      <c r="E963" s="132" t="s">
        <v>1095</v>
      </c>
      <c r="F963" s="22"/>
      <c r="G963" s="35">
        <f>G968+G970+G973+G977+G964</f>
        <v>388890</v>
      </c>
      <c r="H963" s="35">
        <f>H968+H970+H973+H977+H964</f>
        <v>407919</v>
      </c>
      <c r="I963" s="35">
        <f>I968+I970+I973+I977+I964</f>
        <v>429259</v>
      </c>
    </row>
    <row r="964" spans="2:9" ht="63">
      <c r="B964" s="147" t="s">
        <v>1346</v>
      </c>
      <c r="C964" s="44" t="s">
        <v>104</v>
      </c>
      <c r="D964" s="4" t="s">
        <v>30</v>
      </c>
      <c r="E964" s="132" t="s">
        <v>1344</v>
      </c>
      <c r="F964" s="22"/>
      <c r="G964" s="35">
        <f>G965+G966+G967</f>
        <v>10253</v>
      </c>
      <c r="H964" s="35">
        <f>H965+H966+H967</f>
        <v>10253</v>
      </c>
      <c r="I964" s="35">
        <f>I965+I966+I967</f>
        <v>10253</v>
      </c>
    </row>
    <row r="965" spans="2:9" ht="110.25">
      <c r="B965" s="147" t="s">
        <v>1347</v>
      </c>
      <c r="C965" s="44" t="s">
        <v>104</v>
      </c>
      <c r="D965" s="4" t="s">
        <v>30</v>
      </c>
      <c r="E965" s="132" t="s">
        <v>1345</v>
      </c>
      <c r="F965" s="22">
        <v>100</v>
      </c>
      <c r="G965" s="35">
        <v>8455</v>
      </c>
      <c r="H965" s="35">
        <v>8455</v>
      </c>
      <c r="I965" s="35">
        <v>8715</v>
      </c>
    </row>
    <row r="966" spans="2:9" ht="94.5">
      <c r="B966" s="147" t="s">
        <v>1348</v>
      </c>
      <c r="C966" s="44" t="s">
        <v>104</v>
      </c>
      <c r="D966" s="4" t="s">
        <v>30</v>
      </c>
      <c r="E966" s="132" t="s">
        <v>1345</v>
      </c>
      <c r="F966" s="22">
        <v>200</v>
      </c>
      <c r="G966" s="35">
        <v>1758</v>
      </c>
      <c r="H966" s="35">
        <v>1758</v>
      </c>
      <c r="I966" s="35">
        <v>1498</v>
      </c>
    </row>
    <row r="967" spans="2:9" ht="78.75">
      <c r="B967" s="147" t="s">
        <v>1778</v>
      </c>
      <c r="C967" s="44" t="s">
        <v>104</v>
      </c>
      <c r="D967" s="4" t="s">
        <v>30</v>
      </c>
      <c r="E967" s="132" t="s">
        <v>1345</v>
      </c>
      <c r="F967" s="22">
        <v>800</v>
      </c>
      <c r="G967" s="35">
        <v>40</v>
      </c>
      <c r="H967" s="35">
        <v>40</v>
      </c>
      <c r="I967" s="35">
        <v>40</v>
      </c>
    </row>
    <row r="968" spans="2:9" ht="15.75">
      <c r="B968" s="254" t="s">
        <v>1122</v>
      </c>
      <c r="C968" s="44" t="s">
        <v>104</v>
      </c>
      <c r="D968" s="4" t="s">
        <v>30</v>
      </c>
      <c r="E968" s="132" t="s">
        <v>1180</v>
      </c>
      <c r="F968" s="22"/>
      <c r="G968" s="98">
        <f>G969</f>
        <v>500</v>
      </c>
      <c r="H968" s="98">
        <f>H969</f>
        <v>500</v>
      </c>
      <c r="I968" s="98">
        <f>I969</f>
        <v>500</v>
      </c>
    </row>
    <row r="969" spans="2:9" ht="31.5">
      <c r="B969" s="255" t="s">
        <v>1104</v>
      </c>
      <c r="C969" s="44" t="s">
        <v>104</v>
      </c>
      <c r="D969" s="4" t="s">
        <v>30</v>
      </c>
      <c r="E969" s="132" t="s">
        <v>1181</v>
      </c>
      <c r="F969" s="22" t="s">
        <v>75</v>
      </c>
      <c r="G969" s="35">
        <v>500</v>
      </c>
      <c r="H969" s="35">
        <v>500</v>
      </c>
      <c r="I969" s="35">
        <v>500</v>
      </c>
    </row>
    <row r="970" spans="2:9" ht="15.75">
      <c r="B970" s="254" t="s">
        <v>1124</v>
      </c>
      <c r="C970" s="44" t="s">
        <v>104</v>
      </c>
      <c r="D970" s="4" t="s">
        <v>30</v>
      </c>
      <c r="E970" s="132" t="s">
        <v>1187</v>
      </c>
      <c r="F970" s="22"/>
      <c r="G970" s="98">
        <f>G971+G972</f>
        <v>317137</v>
      </c>
      <c r="H970" s="98">
        <f>H971+H972</f>
        <v>336166</v>
      </c>
      <c r="I970" s="98">
        <f>I971+I972</f>
        <v>356335</v>
      </c>
    </row>
    <row r="971" spans="2:9" ht="78.75">
      <c r="B971" s="255" t="s">
        <v>1105</v>
      </c>
      <c r="C971" s="44" t="s">
        <v>104</v>
      </c>
      <c r="D971" s="4" t="s">
        <v>30</v>
      </c>
      <c r="E971" s="132" t="s">
        <v>1188</v>
      </c>
      <c r="F971" s="22" t="s">
        <v>75</v>
      </c>
      <c r="G971" s="35">
        <v>159</v>
      </c>
      <c r="H971" s="35">
        <v>169</v>
      </c>
      <c r="I971" s="35">
        <v>179</v>
      </c>
    </row>
    <row r="972" spans="2:9" ht="78.75">
      <c r="B972" s="255" t="s">
        <v>1182</v>
      </c>
      <c r="C972" s="44" t="s">
        <v>104</v>
      </c>
      <c r="D972" s="4" t="s">
        <v>30</v>
      </c>
      <c r="E972" s="132" t="s">
        <v>1189</v>
      </c>
      <c r="F972" s="22" t="s">
        <v>64</v>
      </c>
      <c r="G972" s="35">
        <v>316978</v>
      </c>
      <c r="H972" s="35">
        <v>335997</v>
      </c>
      <c r="I972" s="35">
        <v>356156</v>
      </c>
    </row>
    <row r="973" spans="2:9" ht="15.75">
      <c r="B973" s="255" t="s">
        <v>1183</v>
      </c>
      <c r="C973" s="44" t="s">
        <v>104</v>
      </c>
      <c r="D973" s="4" t="s">
        <v>30</v>
      </c>
      <c r="E973" s="132" t="s">
        <v>1190</v>
      </c>
      <c r="F973" s="22"/>
      <c r="G973" s="35">
        <f>G974+G975+G976</f>
        <v>19487</v>
      </c>
      <c r="H973" s="35">
        <f>H974+H975+H976</f>
        <v>19487</v>
      </c>
      <c r="I973" s="35">
        <f>I974+I975+I976</f>
        <v>19487</v>
      </c>
    </row>
    <row r="974" spans="2:9" ht="31.5">
      <c r="B974" s="254" t="s">
        <v>1491</v>
      </c>
      <c r="C974" s="44" t="s">
        <v>104</v>
      </c>
      <c r="D974" s="4" t="s">
        <v>30</v>
      </c>
      <c r="E974" s="110" t="s">
        <v>1191</v>
      </c>
      <c r="F974" s="4" t="s">
        <v>10</v>
      </c>
      <c r="G974" s="35">
        <v>19173</v>
      </c>
      <c r="H974" s="35">
        <v>19173</v>
      </c>
      <c r="I974" s="35">
        <v>19173</v>
      </c>
    </row>
    <row r="975" spans="2:9" ht="31.5">
      <c r="B975" s="255" t="s">
        <v>834</v>
      </c>
      <c r="C975" s="44" t="s">
        <v>104</v>
      </c>
      <c r="D975" s="4" t="s">
        <v>30</v>
      </c>
      <c r="E975" s="110" t="s">
        <v>1191</v>
      </c>
      <c r="F975" s="4" t="s">
        <v>18</v>
      </c>
      <c r="G975" s="35">
        <v>314</v>
      </c>
      <c r="H975" s="35">
        <v>314</v>
      </c>
      <c r="I975" s="35">
        <v>314</v>
      </c>
    </row>
    <row r="976" spans="2:9" ht="63" hidden="1">
      <c r="B976" s="255" t="s">
        <v>1942</v>
      </c>
      <c r="C976" s="44" t="s">
        <v>104</v>
      </c>
      <c r="D976" s="4" t="s">
        <v>30</v>
      </c>
      <c r="E976" s="110" t="s">
        <v>1941</v>
      </c>
      <c r="F976" s="4" t="s">
        <v>10</v>
      </c>
      <c r="G976" s="35"/>
      <c r="H976" s="35"/>
      <c r="I976" s="35"/>
    </row>
    <row r="977" spans="2:9" ht="47.25">
      <c r="B977" s="147" t="s">
        <v>1184</v>
      </c>
      <c r="C977" s="78" t="s">
        <v>104</v>
      </c>
      <c r="D977" s="52" t="s">
        <v>30</v>
      </c>
      <c r="E977" s="143" t="s">
        <v>1192</v>
      </c>
      <c r="F977" s="52"/>
      <c r="G977" s="87">
        <f>G978+G979+G980+G981</f>
        <v>41513</v>
      </c>
      <c r="H977" s="87">
        <f>H978+H979+H980+H981</f>
        <v>41513</v>
      </c>
      <c r="I977" s="87">
        <f>I978+I979+I980+I981</f>
        <v>42684</v>
      </c>
    </row>
    <row r="978" spans="2:9" ht="78.75">
      <c r="B978" s="142" t="s">
        <v>1185</v>
      </c>
      <c r="C978" s="78" t="s">
        <v>104</v>
      </c>
      <c r="D978" s="52" t="s">
        <v>30</v>
      </c>
      <c r="E978" s="143" t="s">
        <v>1193</v>
      </c>
      <c r="F978" s="52" t="s">
        <v>19</v>
      </c>
      <c r="G978" s="35">
        <v>25523</v>
      </c>
      <c r="H978" s="35">
        <v>25523</v>
      </c>
      <c r="I978" s="35">
        <v>26321</v>
      </c>
    </row>
    <row r="979" spans="2:9" ht="47.25">
      <c r="B979" s="142" t="s">
        <v>1494</v>
      </c>
      <c r="C979" s="78" t="s">
        <v>104</v>
      </c>
      <c r="D979" s="52" t="s">
        <v>30</v>
      </c>
      <c r="E979" s="143" t="s">
        <v>1193</v>
      </c>
      <c r="F979" s="52" t="s">
        <v>10</v>
      </c>
      <c r="G979" s="35">
        <v>2756</v>
      </c>
      <c r="H979" s="35">
        <v>2756</v>
      </c>
      <c r="I979" s="35">
        <v>2756</v>
      </c>
    </row>
    <row r="980" spans="2:9" ht="47.25">
      <c r="B980" s="142" t="s">
        <v>1434</v>
      </c>
      <c r="C980" s="78" t="s">
        <v>104</v>
      </c>
      <c r="D980" s="52" t="s">
        <v>30</v>
      </c>
      <c r="E980" s="143" t="s">
        <v>1193</v>
      </c>
      <c r="F980" s="52" t="s">
        <v>18</v>
      </c>
      <c r="G980" s="35">
        <v>13184</v>
      </c>
      <c r="H980" s="35">
        <v>13184</v>
      </c>
      <c r="I980" s="35">
        <v>13557</v>
      </c>
    </row>
    <row r="981" spans="2:9" ht="31.5">
      <c r="B981" s="254" t="s">
        <v>1186</v>
      </c>
      <c r="C981" s="44" t="s">
        <v>104</v>
      </c>
      <c r="D981" s="4" t="s">
        <v>30</v>
      </c>
      <c r="E981" s="132" t="s">
        <v>1193</v>
      </c>
      <c r="F981" s="22" t="s">
        <v>52</v>
      </c>
      <c r="G981" s="35">
        <v>50</v>
      </c>
      <c r="H981" s="35">
        <v>50</v>
      </c>
      <c r="I981" s="35">
        <v>50</v>
      </c>
    </row>
    <row r="982" spans="2:9" ht="31.5">
      <c r="B982" s="255" t="s">
        <v>1635</v>
      </c>
      <c r="C982" s="44" t="s">
        <v>104</v>
      </c>
      <c r="D982" s="4" t="s">
        <v>30</v>
      </c>
      <c r="E982" s="132" t="s">
        <v>29</v>
      </c>
      <c r="F982" s="22"/>
      <c r="G982" s="35">
        <f aca="true" t="shared" si="49" ref="G982:I984">G983</f>
        <v>1178</v>
      </c>
      <c r="H982" s="35">
        <f t="shared" si="49"/>
        <v>1178</v>
      </c>
      <c r="I982" s="35">
        <f t="shared" si="49"/>
        <v>1178</v>
      </c>
    </row>
    <row r="983" spans="2:9" ht="31.5">
      <c r="B983" s="263" t="s">
        <v>506</v>
      </c>
      <c r="C983" s="44" t="s">
        <v>104</v>
      </c>
      <c r="D983" s="4" t="s">
        <v>30</v>
      </c>
      <c r="E983" s="132" t="s">
        <v>720</v>
      </c>
      <c r="F983" s="22"/>
      <c r="G983" s="35">
        <f t="shared" si="49"/>
        <v>1178</v>
      </c>
      <c r="H983" s="35">
        <f t="shared" si="49"/>
        <v>1178</v>
      </c>
      <c r="I983" s="35">
        <f t="shared" si="49"/>
        <v>1178</v>
      </c>
    </row>
    <row r="984" spans="2:9" ht="15.75">
      <c r="B984" s="255" t="s">
        <v>724</v>
      </c>
      <c r="C984" s="44" t="s">
        <v>104</v>
      </c>
      <c r="D984" s="4" t="s">
        <v>30</v>
      </c>
      <c r="E984" s="132" t="s">
        <v>1196</v>
      </c>
      <c r="F984" s="22"/>
      <c r="G984" s="35">
        <f t="shared" si="49"/>
        <v>1178</v>
      </c>
      <c r="H984" s="35">
        <f t="shared" si="49"/>
        <v>1178</v>
      </c>
      <c r="I984" s="35">
        <f t="shared" si="49"/>
        <v>1178</v>
      </c>
    </row>
    <row r="985" spans="2:9" ht="47.25">
      <c r="B985" s="145" t="s">
        <v>1195</v>
      </c>
      <c r="C985" s="44" t="s">
        <v>104</v>
      </c>
      <c r="D985" s="4" t="s">
        <v>30</v>
      </c>
      <c r="E985" s="132" t="s">
        <v>1197</v>
      </c>
      <c r="F985" s="22" t="s">
        <v>75</v>
      </c>
      <c r="G985" s="35">
        <v>1178</v>
      </c>
      <c r="H985" s="35">
        <v>1178</v>
      </c>
      <c r="I985" s="35">
        <v>1178</v>
      </c>
    </row>
    <row r="986" spans="2:9" ht="47.25">
      <c r="B986" s="150" t="s">
        <v>1631</v>
      </c>
      <c r="C986" s="44" t="s">
        <v>104</v>
      </c>
      <c r="D986" s="4" t="s">
        <v>30</v>
      </c>
      <c r="E986" s="132" t="s">
        <v>1118</v>
      </c>
      <c r="F986" s="22"/>
      <c r="G986" s="35">
        <f aca="true" t="shared" si="50" ref="G986:I988">G987</f>
        <v>35</v>
      </c>
      <c r="H986" s="35">
        <f t="shared" si="50"/>
        <v>35</v>
      </c>
      <c r="I986" s="35">
        <f t="shared" si="50"/>
        <v>35</v>
      </c>
    </row>
    <row r="987" spans="2:9" ht="31.5">
      <c r="B987" s="255" t="s">
        <v>1116</v>
      </c>
      <c r="C987" s="44" t="s">
        <v>104</v>
      </c>
      <c r="D987" s="4" t="s">
        <v>30</v>
      </c>
      <c r="E987" s="132" t="s">
        <v>444</v>
      </c>
      <c r="F987" s="22"/>
      <c r="G987" s="35">
        <f t="shared" si="50"/>
        <v>35</v>
      </c>
      <c r="H987" s="35">
        <f t="shared" si="50"/>
        <v>35</v>
      </c>
      <c r="I987" s="35">
        <f t="shared" si="50"/>
        <v>35</v>
      </c>
    </row>
    <row r="988" spans="2:9" ht="31.5">
      <c r="B988" s="255" t="s">
        <v>1117</v>
      </c>
      <c r="C988" s="44" t="s">
        <v>104</v>
      </c>
      <c r="D988" s="4" t="s">
        <v>3</v>
      </c>
      <c r="E988" s="132" t="s">
        <v>1119</v>
      </c>
      <c r="F988" s="22"/>
      <c r="G988" s="35">
        <f t="shared" si="50"/>
        <v>35</v>
      </c>
      <c r="H988" s="35">
        <f t="shared" si="50"/>
        <v>35</v>
      </c>
      <c r="I988" s="35">
        <f t="shared" si="50"/>
        <v>35</v>
      </c>
    </row>
    <row r="989" spans="2:9" ht="47.25">
      <c r="B989" s="254" t="s">
        <v>1487</v>
      </c>
      <c r="C989" s="44" t="s">
        <v>104</v>
      </c>
      <c r="D989" s="4" t="s">
        <v>30</v>
      </c>
      <c r="E989" s="132" t="s">
        <v>1120</v>
      </c>
      <c r="F989" s="22" t="s">
        <v>10</v>
      </c>
      <c r="G989" s="35">
        <v>35</v>
      </c>
      <c r="H989" s="35">
        <v>35</v>
      </c>
      <c r="I989" s="35">
        <v>35</v>
      </c>
    </row>
    <row r="990" spans="2:9" ht="31.5">
      <c r="B990" s="255" t="s">
        <v>1098</v>
      </c>
      <c r="C990" s="44" t="s">
        <v>104</v>
      </c>
      <c r="D990" s="4" t="s">
        <v>30</v>
      </c>
      <c r="E990" s="132" t="s">
        <v>421</v>
      </c>
      <c r="F990" s="22"/>
      <c r="G990" s="35">
        <f>G994+G999+G991</f>
        <v>10555</v>
      </c>
      <c r="H990" s="35">
        <f>H994+H999+H991</f>
        <v>10555</v>
      </c>
      <c r="I990" s="35">
        <f>I994+I999+I991</f>
        <v>10695</v>
      </c>
    </row>
    <row r="991" spans="2:9" ht="31.5">
      <c r="B991" s="147" t="s">
        <v>1351</v>
      </c>
      <c r="C991" s="44" t="s">
        <v>104</v>
      </c>
      <c r="D991" s="4" t="s">
        <v>30</v>
      </c>
      <c r="E991" s="132" t="s">
        <v>1140</v>
      </c>
      <c r="F991" s="22"/>
      <c r="G991" s="35">
        <f aca="true" t="shared" si="51" ref="G991:I992">G992</f>
        <v>228</v>
      </c>
      <c r="H991" s="35">
        <f t="shared" si="51"/>
        <v>228</v>
      </c>
      <c r="I991" s="35">
        <f t="shared" si="51"/>
        <v>228</v>
      </c>
    </row>
    <row r="992" spans="2:9" ht="15.75">
      <c r="B992" s="147" t="s">
        <v>1045</v>
      </c>
      <c r="C992" s="44" t="s">
        <v>104</v>
      </c>
      <c r="D992" s="4" t="s">
        <v>30</v>
      </c>
      <c r="E992" s="132" t="s">
        <v>1349</v>
      </c>
      <c r="F992" s="22"/>
      <c r="G992" s="35">
        <f t="shared" si="51"/>
        <v>228</v>
      </c>
      <c r="H992" s="35">
        <f t="shared" si="51"/>
        <v>228</v>
      </c>
      <c r="I992" s="35">
        <f t="shared" si="51"/>
        <v>228</v>
      </c>
    </row>
    <row r="993" spans="2:9" ht="31.5">
      <c r="B993" s="147" t="s">
        <v>759</v>
      </c>
      <c r="C993" s="44" t="s">
        <v>104</v>
      </c>
      <c r="D993" s="4" t="s">
        <v>30</v>
      </c>
      <c r="E993" s="132" t="s">
        <v>1350</v>
      </c>
      <c r="F993" s="22">
        <v>200</v>
      </c>
      <c r="G993" s="35">
        <v>228</v>
      </c>
      <c r="H993" s="35">
        <v>228</v>
      </c>
      <c r="I993" s="35">
        <v>228</v>
      </c>
    </row>
    <row r="994" spans="2:9" ht="15.75">
      <c r="B994" s="255" t="s">
        <v>1136</v>
      </c>
      <c r="C994" s="44" t="s">
        <v>104</v>
      </c>
      <c r="D994" s="4" t="s">
        <v>30</v>
      </c>
      <c r="E994" s="132" t="s">
        <v>1127</v>
      </c>
      <c r="F994" s="22"/>
      <c r="G994" s="35">
        <f>G995+G997</f>
        <v>10164</v>
      </c>
      <c r="H994" s="35">
        <f>H995+H997</f>
        <v>10164</v>
      </c>
      <c r="I994" s="35">
        <f>I995+I997</f>
        <v>10304</v>
      </c>
    </row>
    <row r="995" spans="2:9" ht="31.5">
      <c r="B995" s="252" t="s">
        <v>162</v>
      </c>
      <c r="C995" s="44" t="s">
        <v>104</v>
      </c>
      <c r="D995" s="4" t="s">
        <v>30</v>
      </c>
      <c r="E995" s="132" t="s">
        <v>1101</v>
      </c>
      <c r="F995" s="22"/>
      <c r="G995" s="35">
        <f>G996</f>
        <v>4906</v>
      </c>
      <c r="H995" s="35">
        <f>H996</f>
        <v>4906</v>
      </c>
      <c r="I995" s="35">
        <f>I996</f>
        <v>5046</v>
      </c>
    </row>
    <row r="996" spans="2:9" ht="46.5" customHeight="1">
      <c r="B996" s="255" t="s">
        <v>1438</v>
      </c>
      <c r="C996" s="44" t="s">
        <v>104</v>
      </c>
      <c r="D996" s="4" t="s">
        <v>30</v>
      </c>
      <c r="E996" s="132" t="s">
        <v>1102</v>
      </c>
      <c r="F996" s="22" t="s">
        <v>18</v>
      </c>
      <c r="G996" s="35">
        <v>4906</v>
      </c>
      <c r="H996" s="35">
        <v>4906</v>
      </c>
      <c r="I996" s="35">
        <v>5046</v>
      </c>
    </row>
    <row r="997" spans="2:9" ht="31.5">
      <c r="B997" s="232" t="s">
        <v>1126</v>
      </c>
      <c r="C997" s="44" t="s">
        <v>104</v>
      </c>
      <c r="D997" s="4" t="s">
        <v>30</v>
      </c>
      <c r="E997" s="132" t="s">
        <v>1198</v>
      </c>
      <c r="F997" s="22"/>
      <c r="G997" s="35">
        <f>G998</f>
        <v>5258</v>
      </c>
      <c r="H997" s="35">
        <f>H998</f>
        <v>5258</v>
      </c>
      <c r="I997" s="35">
        <f>I998</f>
        <v>5258</v>
      </c>
    </row>
    <row r="998" spans="2:9" ht="47.25">
      <c r="B998" s="232" t="s">
        <v>434</v>
      </c>
      <c r="C998" s="44" t="s">
        <v>104</v>
      </c>
      <c r="D998" s="4" t="s">
        <v>30</v>
      </c>
      <c r="E998" s="132" t="s">
        <v>2078</v>
      </c>
      <c r="F998" s="22" t="s">
        <v>18</v>
      </c>
      <c r="G998" s="35">
        <v>5258</v>
      </c>
      <c r="H998" s="35">
        <v>5258</v>
      </c>
      <c r="I998" s="35">
        <v>5258</v>
      </c>
    </row>
    <row r="999" spans="2:9" ht="15.75">
      <c r="B999" s="232" t="s">
        <v>422</v>
      </c>
      <c r="C999" s="44" t="s">
        <v>104</v>
      </c>
      <c r="D999" s="4" t="s">
        <v>30</v>
      </c>
      <c r="E999" s="132" t="s">
        <v>1199</v>
      </c>
      <c r="F999" s="22"/>
      <c r="G999" s="35">
        <f>G1000</f>
        <v>163</v>
      </c>
      <c r="H999" s="35">
        <f>H1000</f>
        <v>163</v>
      </c>
      <c r="I999" s="35">
        <f>I1000</f>
        <v>163</v>
      </c>
    </row>
    <row r="1000" spans="2:9" ht="31.5">
      <c r="B1000" s="232" t="s">
        <v>1642</v>
      </c>
      <c r="C1000" s="44" t="s">
        <v>104</v>
      </c>
      <c r="D1000" s="4" t="s">
        <v>30</v>
      </c>
      <c r="E1000" s="132" t="s">
        <v>1200</v>
      </c>
      <c r="F1000" s="22"/>
      <c r="G1000" s="35">
        <f>G1001+G1002</f>
        <v>163</v>
      </c>
      <c r="H1000" s="35">
        <f>H1001+H1002</f>
        <v>163</v>
      </c>
      <c r="I1000" s="35">
        <f>I1001+I1002</f>
        <v>163</v>
      </c>
    </row>
    <row r="1001" spans="2:9" ht="31.5">
      <c r="B1001" s="232" t="s">
        <v>1495</v>
      </c>
      <c r="C1001" s="44" t="s">
        <v>104</v>
      </c>
      <c r="D1001" s="4" t="s">
        <v>30</v>
      </c>
      <c r="E1001" s="132" t="s">
        <v>426</v>
      </c>
      <c r="F1001" s="22" t="s">
        <v>10</v>
      </c>
      <c r="G1001" s="35">
        <v>95</v>
      </c>
      <c r="H1001" s="35">
        <v>95</v>
      </c>
      <c r="I1001" s="35">
        <v>95</v>
      </c>
    </row>
    <row r="1002" spans="2:9" ht="32.25" thickBot="1">
      <c r="B1002" s="232" t="s">
        <v>834</v>
      </c>
      <c r="C1002" s="44" t="s">
        <v>104</v>
      </c>
      <c r="D1002" s="4" t="s">
        <v>30</v>
      </c>
      <c r="E1002" s="132" t="s">
        <v>426</v>
      </c>
      <c r="F1002" s="22" t="s">
        <v>18</v>
      </c>
      <c r="G1002" s="35">
        <v>68</v>
      </c>
      <c r="H1002" s="35">
        <v>68</v>
      </c>
      <c r="I1002" s="35">
        <v>68</v>
      </c>
    </row>
    <row r="1003" spans="2:9" ht="16.5" thickBot="1">
      <c r="B1003" s="172" t="s">
        <v>84</v>
      </c>
      <c r="C1003" s="8" t="s">
        <v>99</v>
      </c>
      <c r="D1003" s="12"/>
      <c r="E1003" s="9"/>
      <c r="F1003" s="11"/>
      <c r="G1003" s="33">
        <f>G1004+G1088</f>
        <v>864389</v>
      </c>
      <c r="H1003" s="33">
        <f>H1004+H1088</f>
        <v>922765</v>
      </c>
      <c r="I1003" s="33">
        <f>I1004+I1088</f>
        <v>1018403</v>
      </c>
    </row>
    <row r="1004" spans="2:9" ht="16.5" thickBot="1">
      <c r="B1004" s="172" t="s">
        <v>95</v>
      </c>
      <c r="C1004" s="8" t="s">
        <v>99</v>
      </c>
      <c r="D1004" s="9" t="s">
        <v>61</v>
      </c>
      <c r="E1004" s="9"/>
      <c r="F1004" s="11"/>
      <c r="G1004" s="33">
        <f>G1005+G1015+G1078+G1083</f>
        <v>724843</v>
      </c>
      <c r="H1004" s="33">
        <f>H1005+H1015+H1078+H1083</f>
        <v>764119</v>
      </c>
      <c r="I1004" s="33">
        <f>I1005+I1015+I1078+I1083</f>
        <v>754954</v>
      </c>
    </row>
    <row r="1005" spans="2:9" ht="38.25" customHeight="1">
      <c r="B1005" s="265" t="s">
        <v>722</v>
      </c>
      <c r="C1005" s="191" t="s">
        <v>105</v>
      </c>
      <c r="D1005" s="192" t="s">
        <v>28</v>
      </c>
      <c r="E1005" s="193" t="s">
        <v>29</v>
      </c>
      <c r="F1005" s="192"/>
      <c r="G1005" s="99">
        <f>G1006</f>
        <v>699</v>
      </c>
      <c r="H1005" s="99">
        <f>H1006</f>
        <v>200</v>
      </c>
      <c r="I1005" s="99">
        <f>I1006</f>
        <v>210</v>
      </c>
    </row>
    <row r="1006" spans="2:9" ht="15.75">
      <c r="B1006" s="144" t="s">
        <v>1643</v>
      </c>
      <c r="C1006" s="44" t="s">
        <v>105</v>
      </c>
      <c r="D1006" s="4" t="s">
        <v>28</v>
      </c>
      <c r="E1006" s="194" t="s">
        <v>788</v>
      </c>
      <c r="F1006" s="4"/>
      <c r="G1006" s="35">
        <f>G1007+G1013</f>
        <v>699</v>
      </c>
      <c r="H1006" s="35">
        <f>H1007+H1013</f>
        <v>200</v>
      </c>
      <c r="I1006" s="35">
        <f>I1007+I1013</f>
        <v>210</v>
      </c>
    </row>
    <row r="1007" spans="2:9" ht="47.25" hidden="1">
      <c r="B1007" s="145" t="s">
        <v>182</v>
      </c>
      <c r="C1007" s="44" t="s">
        <v>105</v>
      </c>
      <c r="D1007" s="4" t="s">
        <v>28</v>
      </c>
      <c r="E1007" s="194" t="s">
        <v>207</v>
      </c>
      <c r="F1007" s="4"/>
      <c r="G1007" s="35">
        <f>G1008+G1011+G1009+G1010+G1012</f>
        <v>579</v>
      </c>
      <c r="H1007" s="35">
        <f>H1008+H1011+H1009+H1010+H1012</f>
        <v>0</v>
      </c>
      <c r="I1007" s="35">
        <f>I1008+I1011+I1009+I1010+I1012</f>
        <v>0</v>
      </c>
    </row>
    <row r="1008" spans="2:9" ht="31.5" hidden="1">
      <c r="B1008" s="144" t="s">
        <v>759</v>
      </c>
      <c r="C1008" s="44" t="s">
        <v>105</v>
      </c>
      <c r="D1008" s="4" t="s">
        <v>28</v>
      </c>
      <c r="E1008" s="194" t="s">
        <v>815</v>
      </c>
      <c r="F1008" s="4" t="s">
        <v>10</v>
      </c>
      <c r="G1008" s="35"/>
      <c r="H1008" s="35"/>
      <c r="I1008" s="35"/>
    </row>
    <row r="1009" spans="2:9" ht="47.25" hidden="1">
      <c r="B1009" s="303" t="s">
        <v>1801</v>
      </c>
      <c r="C1009" s="44" t="s">
        <v>105</v>
      </c>
      <c r="D1009" s="4" t="s">
        <v>28</v>
      </c>
      <c r="E1009" s="195" t="s">
        <v>1758</v>
      </c>
      <c r="F1009" s="4" t="s">
        <v>10</v>
      </c>
      <c r="G1009" s="35"/>
      <c r="H1009" s="35"/>
      <c r="I1009" s="35"/>
    </row>
    <row r="1010" spans="2:9" ht="31.5" hidden="1">
      <c r="B1010" s="303" t="s">
        <v>1802</v>
      </c>
      <c r="C1010" s="44" t="s">
        <v>105</v>
      </c>
      <c r="D1010" s="4" t="s">
        <v>28</v>
      </c>
      <c r="E1010" s="195" t="s">
        <v>1758</v>
      </c>
      <c r="F1010" s="4" t="s">
        <v>64</v>
      </c>
      <c r="G1010" s="35"/>
      <c r="H1010" s="35"/>
      <c r="I1010" s="35"/>
    </row>
    <row r="1011" spans="2:9" ht="60.75" customHeight="1" hidden="1">
      <c r="B1011" s="144" t="s">
        <v>2035</v>
      </c>
      <c r="C1011" s="44" t="s">
        <v>105</v>
      </c>
      <c r="D1011" s="4" t="s">
        <v>28</v>
      </c>
      <c r="E1011" s="194" t="s">
        <v>183</v>
      </c>
      <c r="F1011" s="4" t="s">
        <v>10</v>
      </c>
      <c r="G1011" s="35"/>
      <c r="H1011" s="35"/>
      <c r="I1011" s="35"/>
    </row>
    <row r="1012" spans="2:9" ht="52.5" customHeight="1" hidden="1">
      <c r="B1012" s="144" t="s">
        <v>2034</v>
      </c>
      <c r="C1012" s="44" t="s">
        <v>105</v>
      </c>
      <c r="D1012" s="4" t="s">
        <v>28</v>
      </c>
      <c r="E1012" s="194" t="s">
        <v>183</v>
      </c>
      <c r="F1012" s="4" t="s">
        <v>64</v>
      </c>
      <c r="G1012" s="35">
        <v>579</v>
      </c>
      <c r="H1012" s="35"/>
      <c r="I1012" s="35"/>
    </row>
    <row r="1013" spans="2:9" ht="60.75" customHeight="1">
      <c r="B1013" s="142" t="s">
        <v>1840</v>
      </c>
      <c r="C1013" s="44" t="s">
        <v>105</v>
      </c>
      <c r="D1013" s="4" t="s">
        <v>28</v>
      </c>
      <c r="E1013" s="195" t="s">
        <v>1839</v>
      </c>
      <c r="F1013" s="4"/>
      <c r="G1013" s="35">
        <f>G1014</f>
        <v>120</v>
      </c>
      <c r="H1013" s="35">
        <f>H1014</f>
        <v>200</v>
      </c>
      <c r="I1013" s="35">
        <f>I1014</f>
        <v>210</v>
      </c>
    </row>
    <row r="1014" spans="2:9" ht="36.75" customHeight="1">
      <c r="B1014" s="144" t="s">
        <v>759</v>
      </c>
      <c r="C1014" s="44" t="s">
        <v>105</v>
      </c>
      <c r="D1014" s="4" t="s">
        <v>28</v>
      </c>
      <c r="E1014" s="195" t="s">
        <v>1841</v>
      </c>
      <c r="F1014" s="4" t="s">
        <v>10</v>
      </c>
      <c r="G1014" s="35">
        <v>120</v>
      </c>
      <c r="H1014" s="35">
        <v>200</v>
      </c>
      <c r="I1014" s="35">
        <v>210</v>
      </c>
    </row>
    <row r="1015" spans="2:9" ht="31.5">
      <c r="B1015" s="145" t="s">
        <v>816</v>
      </c>
      <c r="C1015" s="44" t="s">
        <v>105</v>
      </c>
      <c r="D1015" s="4" t="s">
        <v>28</v>
      </c>
      <c r="E1015" s="194" t="s">
        <v>31</v>
      </c>
      <c r="F1015" s="4"/>
      <c r="G1015" s="35">
        <f>G1016+G1038+G1049+G1053+G1063</f>
        <v>724144</v>
      </c>
      <c r="H1015" s="35">
        <f>H1016+H1038+H1049+H1053+H1063</f>
        <v>763839</v>
      </c>
      <c r="I1015" s="35">
        <f>I1016+I1038+I1049+I1053+I1063</f>
        <v>754664</v>
      </c>
    </row>
    <row r="1016" spans="2:9" ht="15.75">
      <c r="B1016" s="144" t="s">
        <v>817</v>
      </c>
      <c r="C1016" s="44" t="s">
        <v>105</v>
      </c>
      <c r="D1016" s="4" t="s">
        <v>28</v>
      </c>
      <c r="E1016" s="194" t="s">
        <v>818</v>
      </c>
      <c r="F1016" s="4"/>
      <c r="G1016" s="35">
        <f>G1017+G1022+G1028+G1031+G1034+G1036</f>
        <v>119895</v>
      </c>
      <c r="H1016" s="35">
        <f>H1017+H1022+H1028+H1031+H1034+H1036</f>
        <v>139816</v>
      </c>
      <c r="I1016" s="35">
        <f>I1017+I1022+I1028+I1031+I1034+I1036</f>
        <v>151771</v>
      </c>
    </row>
    <row r="1017" spans="2:9" s="24" customFormat="1" ht="36" customHeight="1">
      <c r="B1017" s="144" t="s">
        <v>578</v>
      </c>
      <c r="C1017" s="44" t="s">
        <v>105</v>
      </c>
      <c r="D1017" s="4" t="s">
        <v>28</v>
      </c>
      <c r="E1017" s="194" t="s">
        <v>819</v>
      </c>
      <c r="F1017" s="4"/>
      <c r="G1017" s="35">
        <f>G1018+G1019+G1020+G1021</f>
        <v>114861</v>
      </c>
      <c r="H1017" s="35">
        <f>H1018+H1019+H1020+H1021</f>
        <v>137140</v>
      </c>
      <c r="I1017" s="35">
        <f>I1018+I1019+I1020+I1021</f>
        <v>146882</v>
      </c>
    </row>
    <row r="1018" spans="2:9" s="24" customFormat="1" ht="78.75">
      <c r="B1018" s="121" t="s">
        <v>820</v>
      </c>
      <c r="C1018" s="44" t="s">
        <v>105</v>
      </c>
      <c r="D1018" s="4" t="s">
        <v>28</v>
      </c>
      <c r="E1018" s="195" t="s">
        <v>821</v>
      </c>
      <c r="F1018" s="4" t="s">
        <v>19</v>
      </c>
      <c r="G1018" s="35">
        <v>27214</v>
      </c>
      <c r="H1018" s="35">
        <v>34471</v>
      </c>
      <c r="I1018" s="35">
        <v>37236</v>
      </c>
    </row>
    <row r="1019" spans="2:9" s="24" customFormat="1" ht="47.25">
      <c r="B1019" s="144" t="s">
        <v>970</v>
      </c>
      <c r="C1019" s="44" t="s">
        <v>105</v>
      </c>
      <c r="D1019" s="4" t="s">
        <v>28</v>
      </c>
      <c r="E1019" s="195" t="s">
        <v>821</v>
      </c>
      <c r="F1019" s="4" t="s">
        <v>10</v>
      </c>
      <c r="G1019" s="35">
        <v>6485</v>
      </c>
      <c r="H1019" s="35">
        <v>6112</v>
      </c>
      <c r="I1019" s="35">
        <v>6160</v>
      </c>
    </row>
    <row r="1020" spans="2:9" s="24" customFormat="1" ht="47.25">
      <c r="B1020" s="144" t="s">
        <v>456</v>
      </c>
      <c r="C1020" s="44" t="s">
        <v>105</v>
      </c>
      <c r="D1020" s="4" t="s">
        <v>28</v>
      </c>
      <c r="E1020" s="195" t="s">
        <v>821</v>
      </c>
      <c r="F1020" s="4" t="s">
        <v>18</v>
      </c>
      <c r="G1020" s="35">
        <v>80803</v>
      </c>
      <c r="H1020" s="35">
        <v>96198</v>
      </c>
      <c r="I1020" s="35">
        <v>103127</v>
      </c>
    </row>
    <row r="1021" spans="2:9" s="24" customFormat="1" ht="31.5">
      <c r="B1021" s="144" t="s">
        <v>164</v>
      </c>
      <c r="C1021" s="44" t="s">
        <v>105</v>
      </c>
      <c r="D1021" s="4" t="s">
        <v>28</v>
      </c>
      <c r="E1021" s="195" t="s">
        <v>821</v>
      </c>
      <c r="F1021" s="4" t="s">
        <v>52</v>
      </c>
      <c r="G1021" s="35">
        <v>359</v>
      </c>
      <c r="H1021" s="35">
        <v>359</v>
      </c>
      <c r="I1021" s="35">
        <v>359</v>
      </c>
    </row>
    <row r="1022" spans="2:9" s="24" customFormat="1" ht="15.75">
      <c r="B1022" s="144" t="s">
        <v>822</v>
      </c>
      <c r="C1022" s="44" t="s">
        <v>105</v>
      </c>
      <c r="D1022" s="4" t="s">
        <v>28</v>
      </c>
      <c r="E1022" s="194" t="s">
        <v>823</v>
      </c>
      <c r="F1022" s="4"/>
      <c r="G1022" s="35">
        <f>G1023+G1024+G1025+G1027+G1026</f>
        <v>2489</v>
      </c>
      <c r="H1022" s="35">
        <f>H1023+H1024+H1025+H1027+H1026</f>
        <v>2048</v>
      </c>
      <c r="I1022" s="35">
        <f>I1023+I1024+I1025+I1027+I1026</f>
        <v>2048</v>
      </c>
    </row>
    <row r="1023" spans="2:9" s="24" customFormat="1" ht="31.5">
      <c r="B1023" s="266" t="s">
        <v>1496</v>
      </c>
      <c r="C1023" s="44" t="s">
        <v>105</v>
      </c>
      <c r="D1023" s="4" t="s">
        <v>28</v>
      </c>
      <c r="E1023" s="194" t="s">
        <v>824</v>
      </c>
      <c r="F1023" s="4" t="s">
        <v>10</v>
      </c>
      <c r="G1023" s="35">
        <v>430</v>
      </c>
      <c r="H1023" s="35">
        <v>430</v>
      </c>
      <c r="I1023" s="35">
        <v>430</v>
      </c>
    </row>
    <row r="1024" spans="2:9" s="24" customFormat="1" ht="47.25">
      <c r="B1024" s="266" t="s">
        <v>825</v>
      </c>
      <c r="C1024" s="44" t="s">
        <v>105</v>
      </c>
      <c r="D1024" s="4" t="s">
        <v>28</v>
      </c>
      <c r="E1024" s="132" t="s">
        <v>824</v>
      </c>
      <c r="F1024" s="4" t="s">
        <v>18</v>
      </c>
      <c r="G1024" s="35">
        <v>1618</v>
      </c>
      <c r="H1024" s="35">
        <v>1618</v>
      </c>
      <c r="I1024" s="35">
        <v>1618</v>
      </c>
    </row>
    <row r="1025" spans="2:9" s="24" customFormat="1" ht="47.25" hidden="1">
      <c r="B1025" s="267" t="s">
        <v>826</v>
      </c>
      <c r="C1025" s="44" t="s">
        <v>105</v>
      </c>
      <c r="D1025" s="4" t="s">
        <v>28</v>
      </c>
      <c r="E1025" s="132" t="s">
        <v>827</v>
      </c>
      <c r="F1025" s="22" t="s">
        <v>64</v>
      </c>
      <c r="G1025" s="35"/>
      <c r="H1025" s="35"/>
      <c r="I1025" s="35"/>
    </row>
    <row r="1026" spans="2:9" s="24" customFormat="1" ht="47.25" hidden="1">
      <c r="B1026" s="267" t="s">
        <v>2036</v>
      </c>
      <c r="C1026" s="44" t="s">
        <v>105</v>
      </c>
      <c r="D1026" s="4" t="s">
        <v>28</v>
      </c>
      <c r="E1026" s="132" t="s">
        <v>2037</v>
      </c>
      <c r="F1026" s="22">
        <v>500</v>
      </c>
      <c r="G1026" s="35">
        <v>441</v>
      </c>
      <c r="H1026" s="35"/>
      <c r="I1026" s="35"/>
    </row>
    <row r="1027" spans="2:9" s="24" customFormat="1" ht="47.25" hidden="1">
      <c r="B1027" s="267" t="s">
        <v>1906</v>
      </c>
      <c r="C1027" s="44" t="s">
        <v>105</v>
      </c>
      <c r="D1027" s="4" t="s">
        <v>28</v>
      </c>
      <c r="E1027" s="132" t="s">
        <v>1904</v>
      </c>
      <c r="F1027" s="22">
        <v>200</v>
      </c>
      <c r="G1027" s="35"/>
      <c r="H1027" s="35"/>
      <c r="I1027" s="35"/>
    </row>
    <row r="1028" spans="2:9" s="24" customFormat="1" ht="51.75" customHeight="1" hidden="1">
      <c r="B1028" s="144" t="s">
        <v>828</v>
      </c>
      <c r="C1028" s="44" t="s">
        <v>105</v>
      </c>
      <c r="D1028" s="4" t="s">
        <v>28</v>
      </c>
      <c r="E1028" s="132" t="s">
        <v>829</v>
      </c>
      <c r="F1028" s="22"/>
      <c r="G1028" s="35">
        <f>G1029+G1030</f>
        <v>265</v>
      </c>
      <c r="H1028" s="35">
        <f>H1029+H1030</f>
        <v>0</v>
      </c>
      <c r="I1028" s="35">
        <f>I1029+I1030</f>
        <v>0</v>
      </c>
    </row>
    <row r="1029" spans="2:9" s="24" customFormat="1" ht="47.25" hidden="1">
      <c r="B1029" s="145" t="s">
        <v>1610</v>
      </c>
      <c r="C1029" s="44" t="s">
        <v>105</v>
      </c>
      <c r="D1029" s="4" t="s">
        <v>28</v>
      </c>
      <c r="E1029" s="132" t="s">
        <v>830</v>
      </c>
      <c r="F1029" s="22" t="s">
        <v>64</v>
      </c>
      <c r="G1029" s="35"/>
      <c r="H1029" s="35"/>
      <c r="I1029" s="35"/>
    </row>
    <row r="1030" spans="2:9" s="24" customFormat="1" ht="63" hidden="1">
      <c r="B1030" s="145" t="s">
        <v>2038</v>
      </c>
      <c r="C1030" s="44" t="s">
        <v>105</v>
      </c>
      <c r="D1030" s="4" t="s">
        <v>28</v>
      </c>
      <c r="E1030" s="132" t="s">
        <v>2039</v>
      </c>
      <c r="F1030" s="22">
        <v>500</v>
      </c>
      <c r="G1030" s="35">
        <v>265</v>
      </c>
      <c r="H1030" s="35"/>
      <c r="I1030" s="35"/>
    </row>
    <row r="1031" spans="2:9" s="24" customFormat="1" ht="47.25">
      <c r="B1031" s="144" t="s">
        <v>831</v>
      </c>
      <c r="C1031" s="44" t="s">
        <v>105</v>
      </c>
      <c r="D1031" s="4" t="s">
        <v>28</v>
      </c>
      <c r="E1031" s="132" t="s">
        <v>832</v>
      </c>
      <c r="F1031" s="22"/>
      <c r="G1031" s="35">
        <f>G1032+G1033</f>
        <v>2280</v>
      </c>
      <c r="H1031" s="35">
        <f>H1032+H1033</f>
        <v>628</v>
      </c>
      <c r="I1031" s="35">
        <f>I1032+I1033</f>
        <v>2841</v>
      </c>
    </row>
    <row r="1032" spans="2:9" s="24" customFormat="1" ht="31.5">
      <c r="B1032" s="144" t="s">
        <v>1497</v>
      </c>
      <c r="C1032" s="44" t="s">
        <v>105</v>
      </c>
      <c r="D1032" s="4" t="s">
        <v>28</v>
      </c>
      <c r="E1032" s="132" t="s">
        <v>833</v>
      </c>
      <c r="F1032" s="22" t="s">
        <v>10</v>
      </c>
      <c r="G1032" s="35">
        <v>280</v>
      </c>
      <c r="H1032" s="35">
        <v>558</v>
      </c>
      <c r="I1032" s="35">
        <v>461</v>
      </c>
    </row>
    <row r="1033" spans="2:9" s="24" customFormat="1" ht="31.5">
      <c r="B1033" s="145" t="s">
        <v>834</v>
      </c>
      <c r="C1033" s="44" t="s">
        <v>105</v>
      </c>
      <c r="D1033" s="4" t="s">
        <v>28</v>
      </c>
      <c r="E1033" s="132" t="s">
        <v>833</v>
      </c>
      <c r="F1033" s="22" t="s">
        <v>18</v>
      </c>
      <c r="G1033" s="35">
        <v>2000</v>
      </c>
      <c r="H1033" s="35">
        <v>70</v>
      </c>
      <c r="I1033" s="35">
        <v>2380</v>
      </c>
    </row>
    <row r="1034" spans="2:9" s="24" customFormat="1" ht="31.5" hidden="1">
      <c r="B1034" s="266" t="s">
        <v>1644</v>
      </c>
      <c r="C1034" s="44" t="s">
        <v>105</v>
      </c>
      <c r="D1034" s="4" t="s">
        <v>28</v>
      </c>
      <c r="E1034" s="194" t="s">
        <v>835</v>
      </c>
      <c r="F1034" s="4"/>
      <c r="G1034" s="35">
        <f>G1035</f>
        <v>0</v>
      </c>
      <c r="H1034" s="35">
        <f>H1035</f>
        <v>0</v>
      </c>
      <c r="I1034" s="35">
        <f>I1035</f>
        <v>0</v>
      </c>
    </row>
    <row r="1035" spans="2:9" s="24" customFormat="1" ht="60" customHeight="1" hidden="1">
      <c r="B1035" s="144" t="s">
        <v>1645</v>
      </c>
      <c r="C1035" s="44" t="s">
        <v>105</v>
      </c>
      <c r="D1035" s="4" t="s">
        <v>28</v>
      </c>
      <c r="E1035" s="194" t="s">
        <v>836</v>
      </c>
      <c r="F1035" s="4" t="s">
        <v>18</v>
      </c>
      <c r="G1035" s="35"/>
      <c r="H1035" s="35"/>
      <c r="I1035" s="35"/>
    </row>
    <row r="1036" spans="2:9" s="24" customFormat="1" ht="15.75" hidden="1">
      <c r="B1036" s="144" t="s">
        <v>1595</v>
      </c>
      <c r="C1036" s="4" t="s">
        <v>105</v>
      </c>
      <c r="D1036" s="4" t="s">
        <v>28</v>
      </c>
      <c r="E1036" s="195" t="s">
        <v>1692</v>
      </c>
      <c r="F1036" s="4"/>
      <c r="G1036" s="35">
        <f>G1037</f>
        <v>0</v>
      </c>
      <c r="H1036" s="35">
        <f>H1037</f>
        <v>0</v>
      </c>
      <c r="I1036" s="35">
        <f>I1037</f>
        <v>0</v>
      </c>
    </row>
    <row r="1037" spans="2:9" s="24" customFormat="1" ht="31.5" hidden="1">
      <c r="B1037" s="144" t="s">
        <v>1591</v>
      </c>
      <c r="C1037" s="4" t="s">
        <v>105</v>
      </c>
      <c r="D1037" s="4" t="s">
        <v>28</v>
      </c>
      <c r="E1037" s="195" t="s">
        <v>1693</v>
      </c>
      <c r="F1037" s="4" t="s">
        <v>64</v>
      </c>
      <c r="G1037" s="35"/>
      <c r="H1037" s="35"/>
      <c r="I1037" s="35"/>
    </row>
    <row r="1038" spans="2:9" s="24" customFormat="1" ht="15.75">
      <c r="B1038" s="144" t="s">
        <v>837</v>
      </c>
      <c r="C1038" s="44" t="s">
        <v>105</v>
      </c>
      <c r="D1038" s="4" t="s">
        <v>28</v>
      </c>
      <c r="E1038" s="194" t="s">
        <v>838</v>
      </c>
      <c r="F1038" s="4"/>
      <c r="G1038" s="35">
        <f>G1039+G1041+G1043+G1045</f>
        <v>119375</v>
      </c>
      <c r="H1038" s="35">
        <f>H1039+H1041+H1043+H1045</f>
        <v>152897</v>
      </c>
      <c r="I1038" s="35">
        <f>I1039+I1041+I1043+I1045</f>
        <v>162320</v>
      </c>
    </row>
    <row r="1039" spans="2:9" s="24" customFormat="1" ht="31.5">
      <c r="B1039" s="266" t="s">
        <v>578</v>
      </c>
      <c r="C1039" s="44" t="s">
        <v>105</v>
      </c>
      <c r="D1039" s="4" t="s">
        <v>28</v>
      </c>
      <c r="E1039" s="194" t="s">
        <v>839</v>
      </c>
      <c r="F1039" s="4"/>
      <c r="G1039" s="35">
        <f>G1040</f>
        <v>119161</v>
      </c>
      <c r="H1039" s="35">
        <f>H1040</f>
        <v>151194</v>
      </c>
      <c r="I1039" s="35">
        <f>I1040</f>
        <v>161313</v>
      </c>
    </row>
    <row r="1040" spans="2:9" s="24" customFormat="1" ht="47.25">
      <c r="B1040" s="144" t="s">
        <v>456</v>
      </c>
      <c r="C1040" s="44" t="s">
        <v>105</v>
      </c>
      <c r="D1040" s="4" t="s">
        <v>28</v>
      </c>
      <c r="E1040" s="194" t="s">
        <v>840</v>
      </c>
      <c r="F1040" s="4" t="s">
        <v>18</v>
      </c>
      <c r="G1040" s="35">
        <v>119161</v>
      </c>
      <c r="H1040" s="35">
        <v>151194</v>
      </c>
      <c r="I1040" s="35">
        <v>161313</v>
      </c>
    </row>
    <row r="1041" spans="2:9" s="24" customFormat="1" ht="31.5">
      <c r="B1041" s="145" t="s">
        <v>841</v>
      </c>
      <c r="C1041" s="44" t="s">
        <v>105</v>
      </c>
      <c r="D1041" s="4" t="s">
        <v>28</v>
      </c>
      <c r="E1041" s="194" t="s">
        <v>842</v>
      </c>
      <c r="F1041" s="4"/>
      <c r="G1041" s="35">
        <f>G1042</f>
        <v>214</v>
      </c>
      <c r="H1041" s="35">
        <f>H1042</f>
        <v>1703</v>
      </c>
      <c r="I1041" s="35">
        <f>I1042</f>
        <v>1007</v>
      </c>
    </row>
    <row r="1042" spans="2:9" s="24" customFormat="1" ht="31.5">
      <c r="B1042" s="145" t="s">
        <v>834</v>
      </c>
      <c r="C1042" s="44" t="s">
        <v>105</v>
      </c>
      <c r="D1042" s="4" t="s">
        <v>28</v>
      </c>
      <c r="E1042" s="195" t="s">
        <v>843</v>
      </c>
      <c r="F1042" s="4" t="s">
        <v>18</v>
      </c>
      <c r="G1042" s="35">
        <v>214</v>
      </c>
      <c r="H1042" s="35">
        <v>1703</v>
      </c>
      <c r="I1042" s="35">
        <v>1007</v>
      </c>
    </row>
    <row r="1043" spans="2:9" s="24" customFormat="1" ht="39.75" customHeight="1" hidden="1">
      <c r="B1043" s="145" t="s">
        <v>1644</v>
      </c>
      <c r="C1043" s="44" t="s">
        <v>105</v>
      </c>
      <c r="D1043" s="4" t="s">
        <v>28</v>
      </c>
      <c r="E1043" s="195" t="s">
        <v>844</v>
      </c>
      <c r="F1043" s="4"/>
      <c r="G1043" s="35">
        <f>G1044</f>
        <v>0</v>
      </c>
      <c r="H1043" s="35">
        <f>H1044</f>
        <v>0</v>
      </c>
      <c r="I1043" s="35">
        <f>I1044</f>
        <v>0</v>
      </c>
    </row>
    <row r="1044" spans="2:9" s="24" customFormat="1" ht="63" hidden="1">
      <c r="B1044" s="145" t="s">
        <v>1646</v>
      </c>
      <c r="C1044" s="44" t="s">
        <v>105</v>
      </c>
      <c r="D1044" s="4" t="s">
        <v>28</v>
      </c>
      <c r="E1044" s="195" t="s">
        <v>845</v>
      </c>
      <c r="F1044" s="4" t="s">
        <v>18</v>
      </c>
      <c r="G1044" s="35"/>
      <c r="H1044" s="35"/>
      <c r="I1044" s="35"/>
    </row>
    <row r="1045" spans="2:9" s="24" customFormat="1" ht="15.75" hidden="1">
      <c r="B1045" s="145" t="s">
        <v>1696</v>
      </c>
      <c r="C1045" s="44" t="s">
        <v>105</v>
      </c>
      <c r="D1045" s="4" t="s">
        <v>28</v>
      </c>
      <c r="E1045" s="195" t="s">
        <v>1694</v>
      </c>
      <c r="F1045" s="4"/>
      <c r="G1045" s="35">
        <f>G1048+G1046+G1047</f>
        <v>0</v>
      </c>
      <c r="H1045" s="35">
        <f>H1048+H1046+H1047</f>
        <v>0</v>
      </c>
      <c r="I1045" s="35">
        <f>I1048+I1046+I1047</f>
        <v>0</v>
      </c>
    </row>
    <row r="1046" spans="2:9" s="24" customFormat="1" ht="47.25" hidden="1">
      <c r="B1046" s="145" t="s">
        <v>612</v>
      </c>
      <c r="C1046" s="44" t="s">
        <v>105</v>
      </c>
      <c r="D1046" s="4" t="s">
        <v>28</v>
      </c>
      <c r="E1046" s="195" t="s">
        <v>1882</v>
      </c>
      <c r="F1046" s="4" t="s">
        <v>18</v>
      </c>
      <c r="G1046" s="35"/>
      <c r="H1046" s="35"/>
      <c r="I1046" s="35"/>
    </row>
    <row r="1047" spans="2:9" s="24" customFormat="1" ht="63" hidden="1">
      <c r="B1047" s="145" t="s">
        <v>597</v>
      </c>
      <c r="C1047" s="44" t="s">
        <v>105</v>
      </c>
      <c r="D1047" s="4" t="s">
        <v>28</v>
      </c>
      <c r="E1047" s="195" t="s">
        <v>1944</v>
      </c>
      <c r="F1047" s="4" t="s">
        <v>1594</v>
      </c>
      <c r="G1047" s="35"/>
      <c r="H1047" s="35"/>
      <c r="I1047" s="35"/>
    </row>
    <row r="1048" spans="2:9" s="24" customFormat="1" ht="31.5" hidden="1">
      <c r="B1048" s="145" t="s">
        <v>1697</v>
      </c>
      <c r="C1048" s="44" t="s">
        <v>105</v>
      </c>
      <c r="D1048" s="4" t="s">
        <v>28</v>
      </c>
      <c r="E1048" s="195" t="s">
        <v>1695</v>
      </c>
      <c r="F1048" s="4" t="s">
        <v>64</v>
      </c>
      <c r="G1048" s="35"/>
      <c r="H1048" s="35"/>
      <c r="I1048" s="35"/>
    </row>
    <row r="1049" spans="2:9" s="24" customFormat="1" ht="39" customHeight="1">
      <c r="B1049" s="264" t="s">
        <v>1354</v>
      </c>
      <c r="C1049" s="44" t="s">
        <v>105</v>
      </c>
      <c r="D1049" s="4" t="s">
        <v>28</v>
      </c>
      <c r="E1049" s="195" t="s">
        <v>881</v>
      </c>
      <c r="F1049" s="4"/>
      <c r="G1049" s="35">
        <f>G1050</f>
        <v>634</v>
      </c>
      <c r="H1049" s="35">
        <f>H1050</f>
        <v>634</v>
      </c>
      <c r="I1049" s="35">
        <f>I1050</f>
        <v>634</v>
      </c>
    </row>
    <row r="1050" spans="2:9" s="24" customFormat="1" ht="94.5">
      <c r="B1050" s="147" t="s">
        <v>1355</v>
      </c>
      <c r="C1050" s="44" t="s">
        <v>105</v>
      </c>
      <c r="D1050" s="4" t="s">
        <v>28</v>
      </c>
      <c r="E1050" s="195" t="s">
        <v>1352</v>
      </c>
      <c r="F1050" s="4"/>
      <c r="G1050" s="35">
        <f>G1051+G1052</f>
        <v>634</v>
      </c>
      <c r="H1050" s="35">
        <f>H1051+H1052</f>
        <v>634</v>
      </c>
      <c r="I1050" s="35">
        <f>I1051+I1052</f>
        <v>634</v>
      </c>
    </row>
    <row r="1051" spans="2:9" s="24" customFormat="1" ht="143.25" customHeight="1">
      <c r="B1051" s="147" t="s">
        <v>1356</v>
      </c>
      <c r="C1051" s="44" t="s">
        <v>105</v>
      </c>
      <c r="D1051" s="4" t="s">
        <v>28</v>
      </c>
      <c r="E1051" s="195" t="s">
        <v>1353</v>
      </c>
      <c r="F1051" s="4" t="s">
        <v>19</v>
      </c>
      <c r="G1051" s="35">
        <v>627</v>
      </c>
      <c r="H1051" s="35">
        <v>632</v>
      </c>
      <c r="I1051" s="35">
        <v>634</v>
      </c>
    </row>
    <row r="1052" spans="2:9" s="24" customFormat="1" ht="110.25">
      <c r="B1052" s="147" t="s">
        <v>1357</v>
      </c>
      <c r="C1052" s="44" t="s">
        <v>105</v>
      </c>
      <c r="D1052" s="4" t="s">
        <v>28</v>
      </c>
      <c r="E1052" s="195" t="s">
        <v>1353</v>
      </c>
      <c r="F1052" s="4" t="s">
        <v>10</v>
      </c>
      <c r="G1052" s="35">
        <v>7</v>
      </c>
      <c r="H1052" s="35">
        <v>2</v>
      </c>
      <c r="I1052" s="35">
        <v>0</v>
      </c>
    </row>
    <row r="1053" spans="2:9" s="24" customFormat="1" ht="19.5" customHeight="1">
      <c r="B1053" s="145" t="s">
        <v>846</v>
      </c>
      <c r="C1053" s="44" t="s">
        <v>105</v>
      </c>
      <c r="D1053" s="4" t="s">
        <v>28</v>
      </c>
      <c r="E1053" s="195" t="s">
        <v>847</v>
      </c>
      <c r="F1053" s="4"/>
      <c r="G1053" s="35">
        <f>G1054+G1056+G1059+G1061</f>
        <v>290440</v>
      </c>
      <c r="H1053" s="35">
        <f>H1054+H1056+H1059+H1061</f>
        <v>308469</v>
      </c>
      <c r="I1053" s="35">
        <f>I1054+I1056+I1059+I1061</f>
        <v>338087</v>
      </c>
    </row>
    <row r="1054" spans="2:9" s="24" customFormat="1" ht="36" customHeight="1">
      <c r="B1054" s="266" t="s">
        <v>578</v>
      </c>
      <c r="C1054" s="44" t="s">
        <v>105</v>
      </c>
      <c r="D1054" s="4" t="s">
        <v>28</v>
      </c>
      <c r="E1054" s="194" t="s">
        <v>848</v>
      </c>
      <c r="F1054" s="4"/>
      <c r="G1054" s="35">
        <f>G1055</f>
        <v>289785</v>
      </c>
      <c r="H1054" s="35">
        <f>H1055</f>
        <v>297405</v>
      </c>
      <c r="I1054" s="35">
        <f>I1055</f>
        <v>322333</v>
      </c>
    </row>
    <row r="1055" spans="2:9" s="24" customFormat="1" ht="47.25">
      <c r="B1055" s="145" t="s">
        <v>456</v>
      </c>
      <c r="C1055" s="44" t="s">
        <v>105</v>
      </c>
      <c r="D1055" s="4" t="s">
        <v>28</v>
      </c>
      <c r="E1055" s="194" t="s">
        <v>849</v>
      </c>
      <c r="F1055" s="22" t="s">
        <v>18</v>
      </c>
      <c r="G1055" s="35">
        <v>289785</v>
      </c>
      <c r="H1055" s="35">
        <v>297405</v>
      </c>
      <c r="I1055" s="35">
        <v>322333</v>
      </c>
    </row>
    <row r="1056" spans="2:9" s="24" customFormat="1" ht="47.25">
      <c r="B1056" s="144" t="s">
        <v>850</v>
      </c>
      <c r="C1056" s="44" t="s">
        <v>105</v>
      </c>
      <c r="D1056" s="4" t="s">
        <v>28</v>
      </c>
      <c r="E1056" s="194" t="s">
        <v>851</v>
      </c>
      <c r="F1056" s="22"/>
      <c r="G1056" s="35">
        <f>G1058+G1057</f>
        <v>655</v>
      </c>
      <c r="H1056" s="35">
        <f>H1058+H1057</f>
        <v>4564</v>
      </c>
      <c r="I1056" s="35">
        <f>I1058+I1057</f>
        <v>15754</v>
      </c>
    </row>
    <row r="1057" spans="2:9" s="24" customFormat="1" ht="47.25">
      <c r="B1057" s="287" t="s">
        <v>1691</v>
      </c>
      <c r="C1057" s="44" t="s">
        <v>105</v>
      </c>
      <c r="D1057" s="4" t="s">
        <v>28</v>
      </c>
      <c r="E1057" s="195" t="s">
        <v>1846</v>
      </c>
      <c r="F1057" s="22">
        <v>600</v>
      </c>
      <c r="G1057" s="35"/>
      <c r="H1057" s="35"/>
      <c r="I1057" s="35"/>
    </row>
    <row r="1058" spans="2:9" s="24" customFormat="1" ht="31.5">
      <c r="B1058" s="266" t="s">
        <v>834</v>
      </c>
      <c r="C1058" s="44" t="s">
        <v>105</v>
      </c>
      <c r="D1058" s="4" t="s">
        <v>28</v>
      </c>
      <c r="E1058" s="196" t="s">
        <v>852</v>
      </c>
      <c r="F1058" s="4" t="s">
        <v>18</v>
      </c>
      <c r="G1058" s="35">
        <v>655</v>
      </c>
      <c r="H1058" s="35">
        <v>4564</v>
      </c>
      <c r="I1058" s="35">
        <v>15754</v>
      </c>
    </row>
    <row r="1059" spans="2:9" ht="31.5" hidden="1">
      <c r="B1059" s="145" t="s">
        <v>1421</v>
      </c>
      <c r="C1059" s="44" t="s">
        <v>105</v>
      </c>
      <c r="D1059" s="4" t="s">
        <v>28</v>
      </c>
      <c r="E1059" s="196" t="s">
        <v>853</v>
      </c>
      <c r="F1059" s="22"/>
      <c r="G1059" s="35">
        <f>G1060</f>
        <v>0</v>
      </c>
      <c r="H1059" s="35">
        <f>H1060</f>
        <v>0</v>
      </c>
      <c r="I1059" s="35">
        <f>I1060</f>
        <v>0</v>
      </c>
    </row>
    <row r="1060" spans="2:9" ht="78.75" hidden="1">
      <c r="B1060" s="145" t="s">
        <v>854</v>
      </c>
      <c r="C1060" s="44" t="s">
        <v>105</v>
      </c>
      <c r="D1060" s="4" t="s">
        <v>28</v>
      </c>
      <c r="E1060" s="196" t="s">
        <v>855</v>
      </c>
      <c r="F1060" s="22" t="s">
        <v>18</v>
      </c>
      <c r="G1060" s="35"/>
      <c r="H1060" s="35"/>
      <c r="I1060" s="35"/>
    </row>
    <row r="1061" spans="2:9" ht="15.75">
      <c r="B1061" s="145" t="s">
        <v>1595</v>
      </c>
      <c r="C1061" s="44" t="s">
        <v>105</v>
      </c>
      <c r="D1061" s="4" t="s">
        <v>28</v>
      </c>
      <c r="E1061" s="196" t="s">
        <v>2019</v>
      </c>
      <c r="F1061" s="22"/>
      <c r="G1061" s="35">
        <f>G1062</f>
        <v>0</v>
      </c>
      <c r="H1061" s="35">
        <f>H1062</f>
        <v>6500</v>
      </c>
      <c r="I1061" s="35">
        <f>I1062</f>
        <v>0</v>
      </c>
    </row>
    <row r="1062" spans="2:9" ht="47.25">
      <c r="B1062" s="145" t="s">
        <v>646</v>
      </c>
      <c r="C1062" s="44" t="s">
        <v>105</v>
      </c>
      <c r="D1062" s="4" t="s">
        <v>28</v>
      </c>
      <c r="E1062" s="196" t="s">
        <v>2020</v>
      </c>
      <c r="F1062" s="22">
        <v>600</v>
      </c>
      <c r="G1062" s="35"/>
      <c r="H1062" s="35">
        <v>6500</v>
      </c>
      <c r="I1062" s="35"/>
    </row>
    <row r="1063" spans="2:9" ht="15.75">
      <c r="B1063" s="145" t="s">
        <v>856</v>
      </c>
      <c r="C1063" s="44" t="s">
        <v>105</v>
      </c>
      <c r="D1063" s="4" t="s">
        <v>28</v>
      </c>
      <c r="E1063" s="196" t="s">
        <v>857</v>
      </c>
      <c r="F1063" s="22"/>
      <c r="G1063" s="35">
        <f>G1064+G1067+G1069+G1074+G1076</f>
        <v>193800</v>
      </c>
      <c r="H1063" s="35">
        <f>H1064+H1067+H1069+H1074+H1076</f>
        <v>162023</v>
      </c>
      <c r="I1063" s="35">
        <f>I1064+I1067+I1069+I1074+I1076</f>
        <v>101852</v>
      </c>
    </row>
    <row r="1064" spans="2:9" ht="15.75">
      <c r="B1064" s="146" t="s">
        <v>858</v>
      </c>
      <c r="C1064" s="70" t="s">
        <v>105</v>
      </c>
      <c r="D1064" s="4" t="s">
        <v>28</v>
      </c>
      <c r="E1064" s="106" t="s">
        <v>859</v>
      </c>
      <c r="F1064" s="81"/>
      <c r="G1064" s="35">
        <f>G1065+G1066</f>
        <v>700</v>
      </c>
      <c r="H1064" s="35">
        <f>H1065+H1066</f>
        <v>700</v>
      </c>
      <c r="I1064" s="35">
        <f>I1065+I1066</f>
        <v>700</v>
      </c>
    </row>
    <row r="1065" spans="2:9" ht="15.75">
      <c r="B1065" s="146" t="s">
        <v>860</v>
      </c>
      <c r="C1065" s="70" t="s">
        <v>105</v>
      </c>
      <c r="D1065" s="4" t="s">
        <v>28</v>
      </c>
      <c r="E1065" s="106" t="s">
        <v>861</v>
      </c>
      <c r="F1065" s="81" t="s">
        <v>75</v>
      </c>
      <c r="G1065" s="35">
        <v>700</v>
      </c>
      <c r="H1065" s="35">
        <v>700</v>
      </c>
      <c r="I1065" s="35">
        <v>700</v>
      </c>
    </row>
    <row r="1066" spans="2:9" ht="15.75" hidden="1">
      <c r="B1066" s="146" t="s">
        <v>1756</v>
      </c>
      <c r="C1066" s="70" t="s">
        <v>105</v>
      </c>
      <c r="D1066" s="4" t="s">
        <v>28</v>
      </c>
      <c r="E1066" s="106" t="s">
        <v>861</v>
      </c>
      <c r="F1066" s="81">
        <v>500</v>
      </c>
      <c r="G1066" s="35"/>
      <c r="H1066" s="35"/>
      <c r="I1066" s="35"/>
    </row>
    <row r="1067" spans="2:9" ht="15.75">
      <c r="B1067" s="147" t="s">
        <v>862</v>
      </c>
      <c r="C1067" s="70" t="s">
        <v>105</v>
      </c>
      <c r="D1067" s="4" t="s">
        <v>28</v>
      </c>
      <c r="E1067" s="143" t="s">
        <v>863</v>
      </c>
      <c r="F1067" s="52"/>
      <c r="G1067" s="87">
        <f>G1068</f>
        <v>1738</v>
      </c>
      <c r="H1067" s="87">
        <f>H1068</f>
        <v>1512</v>
      </c>
      <c r="I1067" s="87">
        <f>I1068</f>
        <v>1738</v>
      </c>
    </row>
    <row r="1068" spans="2:9" ht="31.5">
      <c r="B1068" s="121" t="s">
        <v>864</v>
      </c>
      <c r="C1068" s="78" t="s">
        <v>105</v>
      </c>
      <c r="D1068" s="52" t="s">
        <v>28</v>
      </c>
      <c r="E1068" s="143" t="s">
        <v>865</v>
      </c>
      <c r="F1068" s="52" t="s">
        <v>75</v>
      </c>
      <c r="G1068" s="35">
        <v>1738</v>
      </c>
      <c r="H1068" s="35">
        <v>1512</v>
      </c>
      <c r="I1068" s="35">
        <v>1738</v>
      </c>
    </row>
    <row r="1069" spans="2:9" ht="31.5" hidden="1">
      <c r="B1069" s="287" t="s">
        <v>1739</v>
      </c>
      <c r="C1069" s="78" t="s">
        <v>105</v>
      </c>
      <c r="D1069" s="52" t="s">
        <v>28</v>
      </c>
      <c r="E1069" s="143" t="s">
        <v>1736</v>
      </c>
      <c r="F1069" s="52"/>
      <c r="G1069" s="35">
        <f>G1070+G1071+G1072+G1073</f>
        <v>1550</v>
      </c>
      <c r="H1069" s="35">
        <f>H1070+H1071+H1072+H1073</f>
        <v>0</v>
      </c>
      <c r="I1069" s="35">
        <f>I1070+I1071+I1072+I1073</f>
        <v>0</v>
      </c>
    </row>
    <row r="1070" spans="2:9" ht="31.5" hidden="1">
      <c r="B1070" s="287" t="s">
        <v>1740</v>
      </c>
      <c r="C1070" s="78" t="s">
        <v>105</v>
      </c>
      <c r="D1070" s="52" t="s">
        <v>28</v>
      </c>
      <c r="E1070" s="143" t="s">
        <v>1737</v>
      </c>
      <c r="F1070" s="52" t="s">
        <v>64</v>
      </c>
      <c r="G1070" s="35"/>
      <c r="H1070" s="35"/>
      <c r="I1070" s="35"/>
    </row>
    <row r="1071" spans="2:9" ht="47.25" hidden="1">
      <c r="B1071" s="287" t="s">
        <v>1741</v>
      </c>
      <c r="C1071" s="78" t="s">
        <v>105</v>
      </c>
      <c r="D1071" s="52" t="s">
        <v>28</v>
      </c>
      <c r="E1071" s="143" t="s">
        <v>1738</v>
      </c>
      <c r="F1071" s="52" t="s">
        <v>64</v>
      </c>
      <c r="G1071" s="35"/>
      <c r="H1071" s="35"/>
      <c r="I1071" s="35"/>
    </row>
    <row r="1072" spans="2:9" ht="31.5" hidden="1">
      <c r="B1072" s="287" t="s">
        <v>2040</v>
      </c>
      <c r="C1072" s="78" t="s">
        <v>105</v>
      </c>
      <c r="D1072" s="52" t="s">
        <v>28</v>
      </c>
      <c r="E1072" s="143" t="s">
        <v>2041</v>
      </c>
      <c r="F1072" s="52" t="s">
        <v>75</v>
      </c>
      <c r="G1072" s="35">
        <v>1000</v>
      </c>
      <c r="H1072" s="35"/>
      <c r="I1072" s="35"/>
    </row>
    <row r="1073" spans="2:9" ht="63" hidden="1">
      <c r="B1073" s="287" t="s">
        <v>2042</v>
      </c>
      <c r="C1073" s="78" t="s">
        <v>105</v>
      </c>
      <c r="D1073" s="52" t="s">
        <v>28</v>
      </c>
      <c r="E1073" s="143" t="s">
        <v>2043</v>
      </c>
      <c r="F1073" s="52" t="s">
        <v>75</v>
      </c>
      <c r="G1073" s="35">
        <v>550</v>
      </c>
      <c r="H1073" s="35"/>
      <c r="I1073" s="35"/>
    </row>
    <row r="1074" spans="2:9" ht="47.25">
      <c r="B1074" s="287" t="s">
        <v>2044</v>
      </c>
      <c r="C1074" s="78" t="s">
        <v>105</v>
      </c>
      <c r="D1074" s="52" t="s">
        <v>28</v>
      </c>
      <c r="E1074" s="143" t="s">
        <v>2045</v>
      </c>
      <c r="F1074" s="52"/>
      <c r="G1074" s="35">
        <f>G1075</f>
        <v>4640</v>
      </c>
      <c r="H1074" s="35">
        <f>H1075</f>
        <v>4707</v>
      </c>
      <c r="I1074" s="35">
        <f>I1075</f>
        <v>4813</v>
      </c>
    </row>
    <row r="1075" spans="2:9" ht="31.5">
      <c r="B1075" s="287" t="s">
        <v>2046</v>
      </c>
      <c r="C1075" s="78" t="s">
        <v>105</v>
      </c>
      <c r="D1075" s="52" t="s">
        <v>28</v>
      </c>
      <c r="E1075" s="143" t="s">
        <v>2047</v>
      </c>
      <c r="F1075" s="52" t="s">
        <v>18</v>
      </c>
      <c r="G1075" s="35">
        <v>4640</v>
      </c>
      <c r="H1075" s="35">
        <v>4707</v>
      </c>
      <c r="I1075" s="35">
        <v>4813</v>
      </c>
    </row>
    <row r="1076" spans="2:9" ht="31.5">
      <c r="B1076" s="287" t="s">
        <v>2048</v>
      </c>
      <c r="C1076" s="78" t="s">
        <v>105</v>
      </c>
      <c r="D1076" s="52" t="s">
        <v>28</v>
      </c>
      <c r="E1076" s="143" t="s">
        <v>2049</v>
      </c>
      <c r="F1076" s="52"/>
      <c r="G1076" s="35">
        <f>G1077</f>
        <v>185172</v>
      </c>
      <c r="H1076" s="35">
        <f>H1077</f>
        <v>155104</v>
      </c>
      <c r="I1076" s="35">
        <f>I1077</f>
        <v>94601</v>
      </c>
    </row>
    <row r="1077" spans="2:9" ht="31.5">
      <c r="B1077" s="287" t="s">
        <v>2050</v>
      </c>
      <c r="C1077" s="78" t="s">
        <v>105</v>
      </c>
      <c r="D1077" s="52" t="s">
        <v>28</v>
      </c>
      <c r="E1077" s="143" t="s">
        <v>2051</v>
      </c>
      <c r="F1077" s="52" t="s">
        <v>64</v>
      </c>
      <c r="G1077" s="35">
        <v>185172</v>
      </c>
      <c r="H1077" s="35">
        <v>155104</v>
      </c>
      <c r="I1077" s="35">
        <v>94601</v>
      </c>
    </row>
    <row r="1078" spans="2:9" ht="47.25">
      <c r="B1078" s="150" t="s">
        <v>1631</v>
      </c>
      <c r="C1078" s="78" t="s">
        <v>105</v>
      </c>
      <c r="D1078" s="52" t="s">
        <v>28</v>
      </c>
      <c r="E1078" s="143" t="s">
        <v>104</v>
      </c>
      <c r="F1078" s="52"/>
      <c r="G1078" s="35">
        <f aca="true" t="shared" si="52" ref="G1078:I1079">G1079</f>
        <v>0</v>
      </c>
      <c r="H1078" s="35">
        <f t="shared" si="52"/>
        <v>80</v>
      </c>
      <c r="I1078" s="35">
        <f t="shared" si="52"/>
        <v>80</v>
      </c>
    </row>
    <row r="1079" spans="2:9" ht="31.5">
      <c r="B1079" s="144" t="s">
        <v>866</v>
      </c>
      <c r="C1079" s="44" t="s">
        <v>105</v>
      </c>
      <c r="D1079" s="4" t="s">
        <v>28</v>
      </c>
      <c r="E1079" s="194" t="s">
        <v>444</v>
      </c>
      <c r="F1079" s="22"/>
      <c r="G1079" s="35">
        <f t="shared" si="52"/>
        <v>0</v>
      </c>
      <c r="H1079" s="35">
        <f t="shared" si="52"/>
        <v>80</v>
      </c>
      <c r="I1079" s="35">
        <f t="shared" si="52"/>
        <v>80</v>
      </c>
    </row>
    <row r="1080" spans="2:9" ht="31.5">
      <c r="B1080" s="145" t="s">
        <v>445</v>
      </c>
      <c r="C1080" s="44" t="s">
        <v>105</v>
      </c>
      <c r="D1080" s="4" t="s">
        <v>28</v>
      </c>
      <c r="E1080" s="194" t="s">
        <v>446</v>
      </c>
      <c r="F1080" s="22"/>
      <c r="G1080" s="35">
        <f>G1081+G1082</f>
        <v>0</v>
      </c>
      <c r="H1080" s="35">
        <f>H1081+H1082</f>
        <v>80</v>
      </c>
      <c r="I1080" s="35">
        <f>I1081+I1082</f>
        <v>80</v>
      </c>
    </row>
    <row r="1081" spans="2:9" ht="78.75">
      <c r="B1081" s="144" t="s">
        <v>1498</v>
      </c>
      <c r="C1081" s="44" t="s">
        <v>105</v>
      </c>
      <c r="D1081" s="4" t="s">
        <v>28</v>
      </c>
      <c r="E1081" s="194" t="s">
        <v>447</v>
      </c>
      <c r="F1081" s="22" t="s">
        <v>10</v>
      </c>
      <c r="G1081" s="35"/>
      <c r="H1081" s="35">
        <v>10</v>
      </c>
      <c r="I1081" s="35">
        <v>10</v>
      </c>
    </row>
    <row r="1082" spans="2:9" ht="79.5" thickBot="1">
      <c r="B1082" s="144" t="s">
        <v>867</v>
      </c>
      <c r="C1082" s="44" t="s">
        <v>105</v>
      </c>
      <c r="D1082" s="4" t="s">
        <v>28</v>
      </c>
      <c r="E1082" s="195" t="s">
        <v>447</v>
      </c>
      <c r="F1082" s="22" t="s">
        <v>18</v>
      </c>
      <c r="G1082" s="35"/>
      <c r="H1082" s="35">
        <v>70</v>
      </c>
      <c r="I1082" s="35">
        <v>70</v>
      </c>
    </row>
    <row r="1083" spans="2:9" ht="32.25" hidden="1" thickBot="1">
      <c r="B1083" s="145" t="s">
        <v>420</v>
      </c>
      <c r="C1083" s="44" t="s">
        <v>105</v>
      </c>
      <c r="D1083" s="4" t="s">
        <v>28</v>
      </c>
      <c r="E1083" s="195" t="s">
        <v>421</v>
      </c>
      <c r="F1083" s="22"/>
      <c r="G1083" s="35">
        <f aca="true" t="shared" si="53" ref="G1083:I1084">G1084</f>
        <v>0</v>
      </c>
      <c r="H1083" s="35">
        <f t="shared" si="53"/>
        <v>0</v>
      </c>
      <c r="I1083" s="35">
        <f t="shared" si="53"/>
        <v>0</v>
      </c>
    </row>
    <row r="1084" spans="2:9" ht="16.5" hidden="1" thickBot="1">
      <c r="B1084" s="144" t="s">
        <v>422</v>
      </c>
      <c r="C1084" s="44" t="s">
        <v>105</v>
      </c>
      <c r="D1084" s="4" t="s">
        <v>28</v>
      </c>
      <c r="E1084" s="194" t="s">
        <v>423</v>
      </c>
      <c r="F1084" s="22"/>
      <c r="G1084" s="35">
        <f t="shared" si="53"/>
        <v>0</v>
      </c>
      <c r="H1084" s="35">
        <f t="shared" si="53"/>
        <v>0</v>
      </c>
      <c r="I1084" s="35">
        <f t="shared" si="53"/>
        <v>0</v>
      </c>
    </row>
    <row r="1085" spans="2:9" ht="32.25" hidden="1" thickBot="1">
      <c r="B1085" s="145" t="s">
        <v>868</v>
      </c>
      <c r="C1085" s="44" t="s">
        <v>105</v>
      </c>
      <c r="D1085" s="4" t="s">
        <v>28</v>
      </c>
      <c r="E1085" s="194" t="s">
        <v>428</v>
      </c>
      <c r="F1085" s="22"/>
      <c r="G1085" s="35">
        <f>G1086+G1087</f>
        <v>0</v>
      </c>
      <c r="H1085" s="35">
        <f>H1086+H1087</f>
        <v>0</v>
      </c>
      <c r="I1085" s="35">
        <f>I1086+I1087</f>
        <v>0</v>
      </c>
    </row>
    <row r="1086" spans="2:9" ht="48" hidden="1" thickBot="1">
      <c r="B1086" s="144" t="s">
        <v>434</v>
      </c>
      <c r="C1086" s="44" t="s">
        <v>105</v>
      </c>
      <c r="D1086" s="4" t="s">
        <v>28</v>
      </c>
      <c r="E1086" s="194" t="s">
        <v>429</v>
      </c>
      <c r="F1086" s="22" t="s">
        <v>18</v>
      </c>
      <c r="G1086" s="35"/>
      <c r="H1086" s="35"/>
      <c r="I1086" s="35"/>
    </row>
    <row r="1087" spans="2:9" ht="48" hidden="1" thickBot="1">
      <c r="B1087" s="144" t="s">
        <v>1709</v>
      </c>
      <c r="C1087" s="44" t="s">
        <v>105</v>
      </c>
      <c r="D1087" s="4" t="s">
        <v>28</v>
      </c>
      <c r="E1087" s="195" t="s">
        <v>1905</v>
      </c>
      <c r="F1087" s="22">
        <v>600</v>
      </c>
      <c r="G1087" s="35"/>
      <c r="H1087" s="35"/>
      <c r="I1087" s="35"/>
    </row>
    <row r="1088" spans="2:9" ht="21.75" customHeight="1" thickBot="1">
      <c r="B1088" s="172" t="s">
        <v>113</v>
      </c>
      <c r="C1088" s="8" t="s">
        <v>99</v>
      </c>
      <c r="D1088" s="9" t="s">
        <v>56</v>
      </c>
      <c r="E1088" s="97"/>
      <c r="F1088" s="97"/>
      <c r="G1088" s="33">
        <f>G1131+G1089+G1097+G1126</f>
        <v>139546</v>
      </c>
      <c r="H1088" s="33">
        <f>H1131+H1089+H1097+H1126</f>
        <v>158646</v>
      </c>
      <c r="I1088" s="33">
        <f>I1131+I1089+I1097+I1126</f>
        <v>263449</v>
      </c>
    </row>
    <row r="1089" spans="2:9" ht="31.5">
      <c r="B1089" s="265" t="s">
        <v>722</v>
      </c>
      <c r="C1089" s="44" t="s">
        <v>105</v>
      </c>
      <c r="D1089" s="4" t="s">
        <v>29</v>
      </c>
      <c r="E1089" s="194" t="s">
        <v>29</v>
      </c>
      <c r="F1089" s="4"/>
      <c r="G1089" s="35">
        <f>G1090</f>
        <v>120</v>
      </c>
      <c r="H1089" s="35">
        <f>H1090</f>
        <v>810</v>
      </c>
      <c r="I1089" s="35">
        <f>I1090</f>
        <v>120</v>
      </c>
    </row>
    <row r="1090" spans="2:9" ht="19.5" customHeight="1">
      <c r="B1090" s="145" t="s">
        <v>814</v>
      </c>
      <c r="C1090" s="44" t="s">
        <v>105</v>
      </c>
      <c r="D1090" s="4" t="s">
        <v>29</v>
      </c>
      <c r="E1090" s="194" t="s">
        <v>788</v>
      </c>
      <c r="F1090" s="4"/>
      <c r="G1090" s="35">
        <f>G1091+G1094</f>
        <v>120</v>
      </c>
      <c r="H1090" s="35">
        <f>H1091+H1094</f>
        <v>810</v>
      </c>
      <c r="I1090" s="35">
        <f>I1091+I1094</f>
        <v>120</v>
      </c>
    </row>
    <row r="1091" spans="2:9" ht="47.25">
      <c r="B1091" s="144" t="s">
        <v>182</v>
      </c>
      <c r="C1091" s="44" t="s">
        <v>105</v>
      </c>
      <c r="D1091" s="4" t="s">
        <v>29</v>
      </c>
      <c r="E1091" s="194" t="s">
        <v>207</v>
      </c>
      <c r="F1091" s="4"/>
      <c r="G1091" s="35">
        <f>G1092+G1093</f>
        <v>120</v>
      </c>
      <c r="H1091" s="35">
        <f>H1092+H1093</f>
        <v>810</v>
      </c>
      <c r="I1091" s="35">
        <f>I1092+I1093</f>
        <v>120</v>
      </c>
    </row>
    <row r="1092" spans="2:9" ht="32.25" customHeight="1">
      <c r="B1092" s="145" t="s">
        <v>759</v>
      </c>
      <c r="C1092" s="44" t="s">
        <v>105</v>
      </c>
      <c r="D1092" s="4" t="s">
        <v>29</v>
      </c>
      <c r="E1092" s="194" t="s">
        <v>815</v>
      </c>
      <c r="F1092" s="4" t="s">
        <v>10</v>
      </c>
      <c r="G1092" s="35">
        <v>120</v>
      </c>
      <c r="H1092" s="35">
        <v>520</v>
      </c>
      <c r="I1092" s="35">
        <v>120</v>
      </c>
    </row>
    <row r="1093" spans="2:9" s="24" customFormat="1" ht="31.5">
      <c r="B1093" s="144" t="s">
        <v>834</v>
      </c>
      <c r="C1093" s="44" t="s">
        <v>105</v>
      </c>
      <c r="D1093" s="4" t="s">
        <v>29</v>
      </c>
      <c r="E1093" s="194" t="s">
        <v>815</v>
      </c>
      <c r="F1093" s="4" t="s">
        <v>18</v>
      </c>
      <c r="G1093" s="35"/>
      <c r="H1093" s="35">
        <v>290</v>
      </c>
      <c r="I1093" s="35"/>
    </row>
    <row r="1094" spans="2:9" s="24" customFormat="1" ht="47.25" hidden="1">
      <c r="B1094" s="144" t="s">
        <v>182</v>
      </c>
      <c r="C1094" s="44" t="s">
        <v>105</v>
      </c>
      <c r="D1094" s="4" t="s">
        <v>29</v>
      </c>
      <c r="E1094" s="195" t="s">
        <v>1839</v>
      </c>
      <c r="F1094" s="4"/>
      <c r="G1094" s="35">
        <f>G1095+G1096</f>
        <v>0</v>
      </c>
      <c r="H1094" s="35">
        <f>H1095+H1096</f>
        <v>0</v>
      </c>
      <c r="I1094" s="35">
        <f>I1095+I1096</f>
        <v>0</v>
      </c>
    </row>
    <row r="1095" spans="2:9" s="24" customFormat="1" ht="31.5" hidden="1">
      <c r="B1095" s="145" t="s">
        <v>759</v>
      </c>
      <c r="C1095" s="44" t="s">
        <v>105</v>
      </c>
      <c r="D1095" s="4" t="s">
        <v>29</v>
      </c>
      <c r="E1095" s="195" t="s">
        <v>1841</v>
      </c>
      <c r="F1095" s="4" t="s">
        <v>10</v>
      </c>
      <c r="G1095" s="35"/>
      <c r="H1095" s="35"/>
      <c r="I1095" s="35"/>
    </row>
    <row r="1096" spans="2:9" s="24" customFormat="1" ht="31.5" hidden="1">
      <c r="B1096" s="144" t="s">
        <v>834</v>
      </c>
      <c r="C1096" s="44" t="s">
        <v>105</v>
      </c>
      <c r="D1096" s="4" t="s">
        <v>29</v>
      </c>
      <c r="E1096" s="195" t="s">
        <v>1841</v>
      </c>
      <c r="F1096" s="4" t="s">
        <v>18</v>
      </c>
      <c r="G1096" s="35"/>
      <c r="H1096" s="35"/>
      <c r="I1096" s="35"/>
    </row>
    <row r="1097" spans="2:9" s="24" customFormat="1" ht="31.5">
      <c r="B1097" s="144" t="s">
        <v>816</v>
      </c>
      <c r="C1097" s="44" t="s">
        <v>105</v>
      </c>
      <c r="D1097" s="4" t="s">
        <v>29</v>
      </c>
      <c r="E1097" s="194" t="s">
        <v>31</v>
      </c>
      <c r="F1097" s="4"/>
      <c r="G1097" s="35">
        <f>G1098+G1111+G1118+G1105</f>
        <v>120956</v>
      </c>
      <c r="H1097" s="35">
        <f>H1098+H1111+H1118+H1105</f>
        <v>139321</v>
      </c>
      <c r="I1097" s="35">
        <f>I1098+I1111+I1118+I1105</f>
        <v>244524</v>
      </c>
    </row>
    <row r="1098" spans="2:9" s="24" customFormat="1" ht="15.75">
      <c r="B1098" s="145" t="s">
        <v>869</v>
      </c>
      <c r="C1098" s="44" t="s">
        <v>105</v>
      </c>
      <c r="D1098" s="4" t="s">
        <v>29</v>
      </c>
      <c r="E1098" s="194" t="s">
        <v>870</v>
      </c>
      <c r="F1098" s="4"/>
      <c r="G1098" s="35">
        <f>G1099+G1101+G1103</f>
        <v>49843</v>
      </c>
      <c r="H1098" s="35">
        <f>H1099+H1101+H1103</f>
        <v>55224</v>
      </c>
      <c r="I1098" s="35">
        <f>I1099+I1101+I1103</f>
        <v>60275</v>
      </c>
    </row>
    <row r="1099" spans="2:9" s="24" customFormat="1" ht="31.5">
      <c r="B1099" s="268" t="s">
        <v>578</v>
      </c>
      <c r="C1099" s="44" t="s">
        <v>105</v>
      </c>
      <c r="D1099" s="4" t="s">
        <v>29</v>
      </c>
      <c r="E1099" s="194" t="s">
        <v>871</v>
      </c>
      <c r="F1099" s="4"/>
      <c r="G1099" s="35">
        <f>G1100</f>
        <v>47872</v>
      </c>
      <c r="H1099" s="35">
        <f>H1100</f>
        <v>54264</v>
      </c>
      <c r="I1099" s="35">
        <f>I1100</f>
        <v>58074</v>
      </c>
    </row>
    <row r="1100" spans="2:9" s="24" customFormat="1" ht="47.25">
      <c r="B1100" s="145" t="s">
        <v>456</v>
      </c>
      <c r="C1100" s="44" t="s">
        <v>105</v>
      </c>
      <c r="D1100" s="4" t="s">
        <v>29</v>
      </c>
      <c r="E1100" s="194" t="s">
        <v>872</v>
      </c>
      <c r="F1100" s="22" t="s">
        <v>18</v>
      </c>
      <c r="G1100" s="35">
        <v>47872</v>
      </c>
      <c r="H1100" s="35">
        <v>54264</v>
      </c>
      <c r="I1100" s="35">
        <v>58074</v>
      </c>
    </row>
    <row r="1101" spans="2:9" s="24" customFormat="1" ht="47.25">
      <c r="B1101" s="144" t="s">
        <v>873</v>
      </c>
      <c r="C1101" s="44" t="s">
        <v>105</v>
      </c>
      <c r="D1101" s="4" t="s">
        <v>29</v>
      </c>
      <c r="E1101" s="194" t="s">
        <v>874</v>
      </c>
      <c r="F1101" s="22"/>
      <c r="G1101" s="35">
        <f>G1102</f>
        <v>1951</v>
      </c>
      <c r="H1101" s="35">
        <f>H1102</f>
        <v>940</v>
      </c>
      <c r="I1101" s="35">
        <f>I1102</f>
        <v>2191</v>
      </c>
    </row>
    <row r="1102" spans="2:9" s="24" customFormat="1" ht="31.5">
      <c r="B1102" s="266" t="s">
        <v>834</v>
      </c>
      <c r="C1102" s="44" t="s">
        <v>105</v>
      </c>
      <c r="D1102" s="4" t="s">
        <v>29</v>
      </c>
      <c r="E1102" s="194" t="s">
        <v>875</v>
      </c>
      <c r="F1102" s="4" t="s">
        <v>18</v>
      </c>
      <c r="G1102" s="35">
        <v>1951</v>
      </c>
      <c r="H1102" s="35">
        <v>940</v>
      </c>
      <c r="I1102" s="35">
        <v>2191</v>
      </c>
    </row>
    <row r="1103" spans="2:9" s="24" customFormat="1" ht="31.5">
      <c r="B1103" s="145" t="s">
        <v>876</v>
      </c>
      <c r="C1103" s="44" t="s">
        <v>105</v>
      </c>
      <c r="D1103" s="4" t="s">
        <v>29</v>
      </c>
      <c r="E1103" s="194" t="s">
        <v>877</v>
      </c>
      <c r="F1103" s="22"/>
      <c r="G1103" s="35">
        <f>G1104</f>
        <v>20</v>
      </c>
      <c r="H1103" s="35">
        <f>H1104</f>
        <v>20</v>
      </c>
      <c r="I1103" s="35">
        <f>I1104</f>
        <v>10</v>
      </c>
    </row>
    <row r="1104" spans="2:9" s="24" customFormat="1" ht="47.25">
      <c r="B1104" s="266" t="s">
        <v>878</v>
      </c>
      <c r="C1104" s="44" t="s">
        <v>105</v>
      </c>
      <c r="D1104" s="4" t="s">
        <v>29</v>
      </c>
      <c r="E1104" s="194" t="s">
        <v>879</v>
      </c>
      <c r="F1104" s="4" t="s">
        <v>18</v>
      </c>
      <c r="G1104" s="35">
        <v>20</v>
      </c>
      <c r="H1104" s="35">
        <v>20</v>
      </c>
      <c r="I1104" s="35">
        <v>10</v>
      </c>
    </row>
    <row r="1105" spans="2:9" s="24" customFormat="1" ht="19.5" customHeight="1">
      <c r="B1105" s="266" t="s">
        <v>1595</v>
      </c>
      <c r="C1105" s="44" t="s">
        <v>105</v>
      </c>
      <c r="D1105" s="4" t="s">
        <v>29</v>
      </c>
      <c r="E1105" s="195" t="s">
        <v>1592</v>
      </c>
      <c r="F1105" s="4"/>
      <c r="G1105" s="35">
        <f>G1107+G1106+G1108+G1109+G1110</f>
        <v>31757</v>
      </c>
      <c r="H1105" s="35">
        <f>H1107+H1106+H1108+H1109+H1110</f>
        <v>44600</v>
      </c>
      <c r="I1105" s="35">
        <f>I1107+I1106+I1108+I1109+I1110</f>
        <v>143684</v>
      </c>
    </row>
    <row r="1106" spans="2:9" s="24" customFormat="1" ht="31.5" hidden="1">
      <c r="B1106" s="266" t="s">
        <v>1683</v>
      </c>
      <c r="C1106" s="44" t="s">
        <v>105</v>
      </c>
      <c r="D1106" s="4" t="s">
        <v>29</v>
      </c>
      <c r="E1106" s="195" t="s">
        <v>1698</v>
      </c>
      <c r="F1106" s="4" t="s">
        <v>1594</v>
      </c>
      <c r="G1106" s="35"/>
      <c r="H1106" s="35"/>
      <c r="I1106" s="35"/>
    </row>
    <row r="1107" spans="2:9" s="24" customFormat="1" ht="63">
      <c r="B1107" s="266" t="s">
        <v>597</v>
      </c>
      <c r="C1107" s="44" t="s">
        <v>105</v>
      </c>
      <c r="D1107" s="4" t="s">
        <v>29</v>
      </c>
      <c r="E1107" s="195" t="s">
        <v>1593</v>
      </c>
      <c r="F1107" s="4" t="s">
        <v>1594</v>
      </c>
      <c r="G1107" s="35"/>
      <c r="H1107" s="35">
        <v>44600</v>
      </c>
      <c r="I1107" s="35">
        <v>43684</v>
      </c>
    </row>
    <row r="1108" spans="2:9" s="24" customFormat="1" ht="65.25" customHeight="1" hidden="1">
      <c r="B1108" s="266" t="s">
        <v>1700</v>
      </c>
      <c r="C1108" s="44" t="s">
        <v>105</v>
      </c>
      <c r="D1108" s="4" t="s">
        <v>29</v>
      </c>
      <c r="E1108" s="195" t="s">
        <v>1699</v>
      </c>
      <c r="F1108" s="4" t="s">
        <v>64</v>
      </c>
      <c r="G1108" s="35"/>
      <c r="H1108" s="35"/>
      <c r="I1108" s="35"/>
    </row>
    <row r="1109" spans="2:9" s="24" customFormat="1" ht="65.25" customHeight="1">
      <c r="B1109" s="266" t="s">
        <v>1703</v>
      </c>
      <c r="C1109" s="44" t="s">
        <v>105</v>
      </c>
      <c r="D1109" s="4" t="s">
        <v>29</v>
      </c>
      <c r="E1109" s="195" t="s">
        <v>1701</v>
      </c>
      <c r="F1109" s="4" t="s">
        <v>64</v>
      </c>
      <c r="G1109" s="35">
        <v>31757</v>
      </c>
      <c r="H1109" s="35"/>
      <c r="I1109" s="35">
        <v>40000</v>
      </c>
    </row>
    <row r="1110" spans="2:9" s="24" customFormat="1" ht="31.5">
      <c r="B1110" s="266" t="s">
        <v>1697</v>
      </c>
      <c r="C1110" s="44" t="s">
        <v>105</v>
      </c>
      <c r="D1110" s="4" t="s">
        <v>29</v>
      </c>
      <c r="E1110" s="195" t="s">
        <v>1702</v>
      </c>
      <c r="F1110" s="4" t="s">
        <v>64</v>
      </c>
      <c r="G1110" s="35"/>
      <c r="H1110" s="35"/>
      <c r="I1110" s="35">
        <v>60000</v>
      </c>
    </row>
    <row r="1111" spans="2:9" s="24" customFormat="1" ht="31.5">
      <c r="B1111" s="145" t="s">
        <v>880</v>
      </c>
      <c r="C1111" s="44" t="s">
        <v>105</v>
      </c>
      <c r="D1111" s="4" t="s">
        <v>29</v>
      </c>
      <c r="E1111" s="194" t="s">
        <v>881</v>
      </c>
      <c r="F1111" s="22"/>
      <c r="G1111" s="35">
        <f>G1112+G1116+G1114</f>
        <v>1383</v>
      </c>
      <c r="H1111" s="35">
        <f>H1112+H1116+H1114</f>
        <v>1383</v>
      </c>
      <c r="I1111" s="35">
        <f>I1112+I1116+I1114</f>
        <v>1383</v>
      </c>
    </row>
    <row r="1112" spans="2:9" s="24" customFormat="1" ht="31.5">
      <c r="B1112" s="146" t="s">
        <v>882</v>
      </c>
      <c r="C1112" s="70" t="s">
        <v>105</v>
      </c>
      <c r="D1112" s="71" t="s">
        <v>29</v>
      </c>
      <c r="E1112" s="106" t="s">
        <v>883</v>
      </c>
      <c r="F1112" s="81"/>
      <c r="G1112" s="95">
        <f>G1113</f>
        <v>1283</v>
      </c>
      <c r="H1112" s="95">
        <f>H1113</f>
        <v>1283</v>
      </c>
      <c r="I1112" s="95">
        <f>I1113</f>
        <v>1283</v>
      </c>
    </row>
    <row r="1113" spans="2:9" s="24" customFormat="1" ht="47.25">
      <c r="B1113" s="146" t="s">
        <v>1499</v>
      </c>
      <c r="C1113" s="70" t="s">
        <v>105</v>
      </c>
      <c r="D1113" s="71" t="s">
        <v>29</v>
      </c>
      <c r="E1113" s="106" t="s">
        <v>884</v>
      </c>
      <c r="F1113" s="81" t="s">
        <v>10</v>
      </c>
      <c r="G1113" s="35">
        <v>1283</v>
      </c>
      <c r="H1113" s="35">
        <v>1283</v>
      </c>
      <c r="I1113" s="35">
        <v>1283</v>
      </c>
    </row>
    <row r="1114" spans="2:9" s="24" customFormat="1" ht="15.75">
      <c r="B1114" s="146" t="s">
        <v>2054</v>
      </c>
      <c r="C1114" s="70" t="s">
        <v>105</v>
      </c>
      <c r="D1114" s="71" t="s">
        <v>29</v>
      </c>
      <c r="E1114" s="106" t="s">
        <v>2052</v>
      </c>
      <c r="F1114" s="81"/>
      <c r="G1114" s="35">
        <f>G1115</f>
        <v>100</v>
      </c>
      <c r="H1114" s="35">
        <f>H1115</f>
        <v>100</v>
      </c>
      <c r="I1114" s="35">
        <f>I1115</f>
        <v>100</v>
      </c>
    </row>
    <row r="1115" spans="2:9" s="24" customFormat="1" ht="31.5">
      <c r="B1115" s="146" t="s">
        <v>2055</v>
      </c>
      <c r="C1115" s="70" t="s">
        <v>105</v>
      </c>
      <c r="D1115" s="71" t="s">
        <v>29</v>
      </c>
      <c r="E1115" s="106" t="s">
        <v>2053</v>
      </c>
      <c r="F1115" s="81">
        <v>200</v>
      </c>
      <c r="G1115" s="35">
        <v>100</v>
      </c>
      <c r="H1115" s="35">
        <v>100</v>
      </c>
      <c r="I1115" s="35">
        <v>100</v>
      </c>
    </row>
    <row r="1116" spans="2:9" s="24" customFormat="1" ht="31.5" hidden="1">
      <c r="B1116" s="146" t="s">
        <v>1706</v>
      </c>
      <c r="C1116" s="70" t="s">
        <v>105</v>
      </c>
      <c r="D1116" s="71" t="s">
        <v>29</v>
      </c>
      <c r="E1116" s="106" t="s">
        <v>1705</v>
      </c>
      <c r="F1116" s="81"/>
      <c r="G1116" s="35">
        <f>G1117</f>
        <v>0</v>
      </c>
      <c r="H1116" s="35">
        <f>H1117</f>
        <v>0</v>
      </c>
      <c r="I1116" s="35">
        <f>I1117</f>
        <v>0</v>
      </c>
    </row>
    <row r="1117" spans="2:9" s="24" customFormat="1" ht="31.5" hidden="1">
      <c r="B1117" s="146" t="s">
        <v>1707</v>
      </c>
      <c r="C1117" s="70" t="s">
        <v>105</v>
      </c>
      <c r="D1117" s="71" t="s">
        <v>29</v>
      </c>
      <c r="E1117" s="106" t="s">
        <v>1704</v>
      </c>
      <c r="F1117" s="81">
        <v>500</v>
      </c>
      <c r="G1117" s="35"/>
      <c r="H1117" s="35"/>
      <c r="I1117" s="35"/>
    </row>
    <row r="1118" spans="2:9" s="24" customFormat="1" ht="15.75">
      <c r="B1118" s="146" t="s">
        <v>856</v>
      </c>
      <c r="C1118" s="70" t="s">
        <v>105</v>
      </c>
      <c r="D1118" s="71" t="s">
        <v>29</v>
      </c>
      <c r="E1118" s="106" t="s">
        <v>857</v>
      </c>
      <c r="F1118" s="81"/>
      <c r="G1118" s="35">
        <f>G1119</f>
        <v>37973</v>
      </c>
      <c r="H1118" s="35">
        <f>H1119</f>
        <v>38114</v>
      </c>
      <c r="I1118" s="35">
        <f>I1119</f>
        <v>39182</v>
      </c>
    </row>
    <row r="1119" spans="2:9" s="24" customFormat="1" ht="31.5">
      <c r="B1119" s="146" t="s">
        <v>157</v>
      </c>
      <c r="C1119" s="70" t="s">
        <v>105</v>
      </c>
      <c r="D1119" s="71" t="s">
        <v>29</v>
      </c>
      <c r="E1119" s="106" t="s">
        <v>885</v>
      </c>
      <c r="F1119" s="81"/>
      <c r="G1119" s="35">
        <f>G1120+G1121+G1122+G1123+G1124+G1125</f>
        <v>37973</v>
      </c>
      <c r="H1119" s="35">
        <f>H1120+H1121+H1122+H1123+H1124+H1125</f>
        <v>38114</v>
      </c>
      <c r="I1119" s="35">
        <f>I1120+I1121+I1122+I1123+I1124+I1125</f>
        <v>39182</v>
      </c>
    </row>
    <row r="1120" spans="2:9" s="24" customFormat="1" ht="78.75">
      <c r="B1120" s="146" t="s">
        <v>820</v>
      </c>
      <c r="C1120" s="70" t="s">
        <v>105</v>
      </c>
      <c r="D1120" s="71" t="s">
        <v>29</v>
      </c>
      <c r="E1120" s="106" t="s">
        <v>886</v>
      </c>
      <c r="F1120" s="81" t="s">
        <v>19</v>
      </c>
      <c r="G1120" s="35">
        <f>14544+1989</f>
        <v>16533</v>
      </c>
      <c r="H1120" s="35">
        <f>14544+1989</f>
        <v>16533</v>
      </c>
      <c r="I1120" s="35">
        <f>14995+2051</f>
        <v>17046</v>
      </c>
    </row>
    <row r="1121" spans="2:9" s="24" customFormat="1" ht="47.25">
      <c r="B1121" s="145" t="s">
        <v>970</v>
      </c>
      <c r="C1121" s="70" t="s">
        <v>105</v>
      </c>
      <c r="D1121" s="71" t="s">
        <v>29</v>
      </c>
      <c r="E1121" s="106" t="s">
        <v>886</v>
      </c>
      <c r="F1121" s="81" t="s">
        <v>10</v>
      </c>
      <c r="G1121" s="35">
        <f>4069+47</f>
        <v>4116</v>
      </c>
      <c r="H1121" s="35">
        <f>4250+47</f>
        <v>4297</v>
      </c>
      <c r="I1121" s="35">
        <f>4324+47</f>
        <v>4371</v>
      </c>
    </row>
    <row r="1122" spans="2:9" s="24" customFormat="1" ht="31.5">
      <c r="B1122" s="146" t="s">
        <v>164</v>
      </c>
      <c r="C1122" s="70" t="s">
        <v>105</v>
      </c>
      <c r="D1122" s="71" t="s">
        <v>29</v>
      </c>
      <c r="E1122" s="106" t="s">
        <v>886</v>
      </c>
      <c r="F1122" s="81" t="s">
        <v>52</v>
      </c>
      <c r="G1122" s="35">
        <v>356</v>
      </c>
      <c r="H1122" s="35">
        <v>316</v>
      </c>
      <c r="I1122" s="35">
        <v>316</v>
      </c>
    </row>
    <row r="1123" spans="2:9" s="24" customFormat="1" ht="78.75">
      <c r="B1123" s="147" t="s">
        <v>158</v>
      </c>
      <c r="C1123" s="70" t="s">
        <v>105</v>
      </c>
      <c r="D1123" s="71" t="s">
        <v>29</v>
      </c>
      <c r="E1123" s="106" t="s">
        <v>1358</v>
      </c>
      <c r="F1123" s="81">
        <v>100</v>
      </c>
      <c r="G1123" s="35">
        <v>15876</v>
      </c>
      <c r="H1123" s="35">
        <v>15876</v>
      </c>
      <c r="I1123" s="35">
        <v>16357</v>
      </c>
    </row>
    <row r="1124" spans="2:9" s="24" customFormat="1" ht="47.25">
      <c r="B1124" s="147" t="s">
        <v>1207</v>
      </c>
      <c r="C1124" s="70" t="s">
        <v>105</v>
      </c>
      <c r="D1124" s="71" t="s">
        <v>29</v>
      </c>
      <c r="E1124" s="106" t="s">
        <v>1358</v>
      </c>
      <c r="F1124" s="81">
        <v>200</v>
      </c>
      <c r="G1124" s="35">
        <v>856</v>
      </c>
      <c r="H1124" s="35">
        <v>856</v>
      </c>
      <c r="I1124" s="35">
        <v>856</v>
      </c>
    </row>
    <row r="1125" spans="2:9" s="24" customFormat="1" ht="31.5">
      <c r="B1125" s="147" t="s">
        <v>159</v>
      </c>
      <c r="C1125" s="70" t="s">
        <v>105</v>
      </c>
      <c r="D1125" s="71" t="s">
        <v>29</v>
      </c>
      <c r="E1125" s="106" t="s">
        <v>1358</v>
      </c>
      <c r="F1125" s="81">
        <v>800</v>
      </c>
      <c r="G1125" s="35">
        <v>236</v>
      </c>
      <c r="H1125" s="35">
        <v>236</v>
      </c>
      <c r="I1125" s="35">
        <v>236</v>
      </c>
    </row>
    <row r="1126" spans="2:9" s="24" customFormat="1" ht="47.25">
      <c r="B1126" s="146" t="s">
        <v>1631</v>
      </c>
      <c r="C1126" s="70" t="s">
        <v>105</v>
      </c>
      <c r="D1126" s="71" t="s">
        <v>29</v>
      </c>
      <c r="E1126" s="106" t="s">
        <v>104</v>
      </c>
      <c r="F1126" s="81"/>
      <c r="G1126" s="35">
        <f aca="true" t="shared" si="54" ref="G1126:I1127">G1127</f>
        <v>280</v>
      </c>
      <c r="H1126" s="35">
        <f t="shared" si="54"/>
        <v>325</v>
      </c>
      <c r="I1126" s="35">
        <f t="shared" si="54"/>
        <v>615</v>
      </c>
    </row>
    <row r="1127" spans="2:9" s="24" customFormat="1" ht="31.5">
      <c r="B1127" s="146" t="s">
        <v>866</v>
      </c>
      <c r="C1127" s="70" t="s">
        <v>105</v>
      </c>
      <c r="D1127" s="71" t="s">
        <v>29</v>
      </c>
      <c r="E1127" s="106" t="s">
        <v>444</v>
      </c>
      <c r="F1127" s="81"/>
      <c r="G1127" s="35">
        <f t="shared" si="54"/>
        <v>280</v>
      </c>
      <c r="H1127" s="35">
        <f t="shared" si="54"/>
        <v>325</v>
      </c>
      <c r="I1127" s="35">
        <f t="shared" si="54"/>
        <v>615</v>
      </c>
    </row>
    <row r="1128" spans="2:9" s="24" customFormat="1" ht="31.5">
      <c r="B1128" s="144" t="s">
        <v>445</v>
      </c>
      <c r="C1128" s="70" t="s">
        <v>105</v>
      </c>
      <c r="D1128" s="71" t="s">
        <v>29</v>
      </c>
      <c r="E1128" s="106" t="s">
        <v>446</v>
      </c>
      <c r="F1128" s="81"/>
      <c r="G1128" s="35">
        <f>G1130+G1129</f>
        <v>280</v>
      </c>
      <c r="H1128" s="35">
        <f>H1130+H1129</f>
        <v>325</v>
      </c>
      <c r="I1128" s="35">
        <f>I1130+I1129</f>
        <v>615</v>
      </c>
    </row>
    <row r="1129" spans="2:9" s="24" customFormat="1" ht="66.75" customHeight="1" hidden="1">
      <c r="B1129" s="144" t="s">
        <v>1848</v>
      </c>
      <c r="C1129" s="70" t="s">
        <v>105</v>
      </c>
      <c r="D1129" s="71" t="s">
        <v>29</v>
      </c>
      <c r="E1129" s="106" t="s">
        <v>1847</v>
      </c>
      <c r="F1129" s="81">
        <v>200</v>
      </c>
      <c r="G1129" s="35"/>
      <c r="H1129" s="35"/>
      <c r="I1129" s="35"/>
    </row>
    <row r="1130" spans="2:9" s="24" customFormat="1" ht="78.75">
      <c r="B1130" s="144" t="s">
        <v>867</v>
      </c>
      <c r="C1130" s="70" t="s">
        <v>105</v>
      </c>
      <c r="D1130" s="71" t="s">
        <v>29</v>
      </c>
      <c r="E1130" s="106" t="s">
        <v>447</v>
      </c>
      <c r="F1130" s="81" t="s">
        <v>18</v>
      </c>
      <c r="G1130" s="35">
        <v>280</v>
      </c>
      <c r="H1130" s="35">
        <v>325</v>
      </c>
      <c r="I1130" s="35">
        <v>615</v>
      </c>
    </row>
    <row r="1131" spans="2:9" s="24" customFormat="1" ht="31.5">
      <c r="B1131" s="121" t="s">
        <v>222</v>
      </c>
      <c r="C1131" s="70" t="s">
        <v>105</v>
      </c>
      <c r="D1131" s="71" t="s">
        <v>29</v>
      </c>
      <c r="E1131" s="106">
        <v>11</v>
      </c>
      <c r="F1131" s="81"/>
      <c r="G1131" s="95">
        <f aca="true" t="shared" si="55" ref="G1131:I1133">G1132</f>
        <v>18190</v>
      </c>
      <c r="H1131" s="95">
        <f t="shared" si="55"/>
        <v>18190</v>
      </c>
      <c r="I1131" s="95">
        <f t="shared" si="55"/>
        <v>18190</v>
      </c>
    </row>
    <row r="1132" spans="2:9" s="24" customFormat="1" ht="15.75">
      <c r="B1132" s="121" t="s">
        <v>326</v>
      </c>
      <c r="C1132" s="70" t="s">
        <v>105</v>
      </c>
      <c r="D1132" s="71" t="s">
        <v>29</v>
      </c>
      <c r="E1132" s="110" t="s">
        <v>327</v>
      </c>
      <c r="F1132" s="81"/>
      <c r="G1132" s="95">
        <f t="shared" si="55"/>
        <v>18190</v>
      </c>
      <c r="H1132" s="95">
        <f t="shared" si="55"/>
        <v>18190</v>
      </c>
      <c r="I1132" s="95">
        <f t="shared" si="55"/>
        <v>18190</v>
      </c>
    </row>
    <row r="1133" spans="2:9" s="24" customFormat="1" ht="47.25">
      <c r="B1133" s="121" t="s">
        <v>407</v>
      </c>
      <c r="C1133" s="70" t="s">
        <v>105</v>
      </c>
      <c r="D1133" s="71" t="s">
        <v>29</v>
      </c>
      <c r="E1133" s="110" t="s">
        <v>408</v>
      </c>
      <c r="F1133" s="107"/>
      <c r="G1133" s="95">
        <f t="shared" si="55"/>
        <v>18190</v>
      </c>
      <c r="H1133" s="95">
        <f t="shared" si="55"/>
        <v>18190</v>
      </c>
      <c r="I1133" s="95">
        <f t="shared" si="55"/>
        <v>18190</v>
      </c>
    </row>
    <row r="1134" spans="2:9" s="24" customFormat="1" ht="63.75" thickBot="1">
      <c r="B1134" s="121" t="s">
        <v>1628</v>
      </c>
      <c r="C1134" s="74" t="s">
        <v>105</v>
      </c>
      <c r="D1134" s="75" t="s">
        <v>29</v>
      </c>
      <c r="E1134" s="116" t="s">
        <v>412</v>
      </c>
      <c r="F1134" s="117">
        <v>500</v>
      </c>
      <c r="G1134" s="35">
        <v>18190</v>
      </c>
      <c r="H1134" s="35">
        <v>18190</v>
      </c>
      <c r="I1134" s="35">
        <v>18190</v>
      </c>
    </row>
    <row r="1135" spans="2:9" ht="21" customHeight="1" thickBot="1">
      <c r="B1135" s="172" t="s">
        <v>13</v>
      </c>
      <c r="C1135" s="8" t="s">
        <v>60</v>
      </c>
      <c r="D1135" s="9"/>
      <c r="E1135" s="9"/>
      <c r="F1135" s="11"/>
      <c r="G1135" s="33">
        <f>G1136+G1218+G1256+G1268+G1285+G1250</f>
        <v>4773377</v>
      </c>
      <c r="H1135" s="33">
        <f>H1136+H1218+H1256+H1268+H1285+H1250</f>
        <v>5237464</v>
      </c>
      <c r="I1135" s="33">
        <f>I1136+I1218+I1256+I1268+I1285+I1250</f>
        <v>5710301</v>
      </c>
    </row>
    <row r="1136" spans="2:9" ht="21" customHeight="1" thickBot="1">
      <c r="B1136" s="269" t="s">
        <v>86</v>
      </c>
      <c r="C1136" s="8" t="s">
        <v>60</v>
      </c>
      <c r="D1136" s="9" t="s">
        <v>61</v>
      </c>
      <c r="E1136" s="9"/>
      <c r="F1136" s="11"/>
      <c r="G1136" s="33">
        <f>G1141+G1137+G1204+G1214+G1210</f>
        <v>3133956</v>
      </c>
      <c r="H1136" s="33">
        <f>H1141+H1137+H1204+H1214+H1210</f>
        <v>3645166</v>
      </c>
      <c r="I1136" s="33">
        <f>I1141+I1137+I1204+I1214+I1210</f>
        <v>3963685</v>
      </c>
    </row>
    <row r="1137" spans="2:9" ht="47.25">
      <c r="B1137" s="149" t="s">
        <v>124</v>
      </c>
      <c r="C1137" s="42" t="s">
        <v>30</v>
      </c>
      <c r="D1137" s="5" t="s">
        <v>28</v>
      </c>
      <c r="E1137" s="139" t="s">
        <v>28</v>
      </c>
      <c r="F1137" s="197"/>
      <c r="G1137" s="99">
        <f aca="true" t="shared" si="56" ref="G1137:I1139">G1138</f>
        <v>1945</v>
      </c>
      <c r="H1137" s="99">
        <f t="shared" si="56"/>
        <v>1945</v>
      </c>
      <c r="I1137" s="99">
        <f t="shared" si="56"/>
        <v>1945</v>
      </c>
    </row>
    <row r="1138" spans="2:9" ht="31.5">
      <c r="B1138" s="125" t="s">
        <v>1648</v>
      </c>
      <c r="C1138" s="40" t="s">
        <v>30</v>
      </c>
      <c r="D1138" s="2" t="s">
        <v>28</v>
      </c>
      <c r="E1138" s="114" t="s">
        <v>918</v>
      </c>
      <c r="F1138" s="3"/>
      <c r="G1138" s="35">
        <f t="shared" si="56"/>
        <v>1945</v>
      </c>
      <c r="H1138" s="35">
        <f t="shared" si="56"/>
        <v>1945</v>
      </c>
      <c r="I1138" s="35">
        <f t="shared" si="56"/>
        <v>1945</v>
      </c>
    </row>
    <row r="1139" spans="2:9" ht="31.5">
      <c r="B1139" s="125" t="s">
        <v>919</v>
      </c>
      <c r="C1139" s="40" t="s">
        <v>30</v>
      </c>
      <c r="D1139" s="2" t="s">
        <v>28</v>
      </c>
      <c r="E1139" s="114" t="s">
        <v>920</v>
      </c>
      <c r="F1139" s="3"/>
      <c r="G1139" s="35">
        <f t="shared" si="56"/>
        <v>1945</v>
      </c>
      <c r="H1139" s="35">
        <f t="shared" si="56"/>
        <v>1945</v>
      </c>
      <c r="I1139" s="35">
        <f t="shared" si="56"/>
        <v>1945</v>
      </c>
    </row>
    <row r="1140" spans="2:9" ht="47.25">
      <c r="B1140" s="125" t="s">
        <v>1442</v>
      </c>
      <c r="C1140" s="40" t="s">
        <v>30</v>
      </c>
      <c r="D1140" s="2" t="s">
        <v>28</v>
      </c>
      <c r="E1140" s="114" t="s">
        <v>921</v>
      </c>
      <c r="F1140" s="3">
        <v>600</v>
      </c>
      <c r="G1140" s="35">
        <v>1945</v>
      </c>
      <c r="H1140" s="35">
        <v>1945</v>
      </c>
      <c r="I1140" s="35">
        <v>1945</v>
      </c>
    </row>
    <row r="1141" spans="2:9" ht="31.5">
      <c r="B1141" s="146" t="s">
        <v>1666</v>
      </c>
      <c r="C1141" s="70" t="s">
        <v>30</v>
      </c>
      <c r="D1141" s="71" t="s">
        <v>28</v>
      </c>
      <c r="E1141" s="130" t="s">
        <v>112</v>
      </c>
      <c r="F1141" s="81"/>
      <c r="G1141" s="211">
        <f>G1145+G1173+G1186+G1189+G1194+G1142</f>
        <v>3125215</v>
      </c>
      <c r="H1141" s="211">
        <f>H1145+H1173+H1186+H1189+H1194+H1142</f>
        <v>3641058</v>
      </c>
      <c r="I1141" s="211">
        <f>I1145+I1173+I1186+I1189+I1194+I1142</f>
        <v>3959577</v>
      </c>
    </row>
    <row r="1142" spans="2:9" ht="15.75" hidden="1">
      <c r="B1142" s="146" t="s">
        <v>1924</v>
      </c>
      <c r="C1142" s="70" t="s">
        <v>30</v>
      </c>
      <c r="D1142" s="71" t="s">
        <v>28</v>
      </c>
      <c r="E1142" s="130" t="s">
        <v>1923</v>
      </c>
      <c r="F1142" s="81"/>
      <c r="G1142" s="211">
        <f aca="true" t="shared" si="57" ref="G1142:I1143">G1143</f>
        <v>0</v>
      </c>
      <c r="H1142" s="211">
        <f t="shared" si="57"/>
        <v>0</v>
      </c>
      <c r="I1142" s="211">
        <f t="shared" si="57"/>
        <v>0</v>
      </c>
    </row>
    <row r="1143" spans="2:9" ht="15.75" hidden="1">
      <c r="B1143" s="146" t="s">
        <v>1926</v>
      </c>
      <c r="C1143" s="70" t="s">
        <v>30</v>
      </c>
      <c r="D1143" s="71" t="s">
        <v>28</v>
      </c>
      <c r="E1143" s="130" t="s">
        <v>1925</v>
      </c>
      <c r="F1143" s="81"/>
      <c r="G1143" s="211">
        <f t="shared" si="57"/>
        <v>0</v>
      </c>
      <c r="H1143" s="211">
        <f t="shared" si="57"/>
        <v>0</v>
      </c>
      <c r="I1143" s="211">
        <f t="shared" si="57"/>
        <v>0</v>
      </c>
    </row>
    <row r="1144" spans="2:9" ht="47.25" hidden="1">
      <c r="B1144" s="146" t="s">
        <v>1928</v>
      </c>
      <c r="C1144" s="70" t="s">
        <v>30</v>
      </c>
      <c r="D1144" s="71" t="s">
        <v>28</v>
      </c>
      <c r="E1144" s="130" t="s">
        <v>1927</v>
      </c>
      <c r="F1144" s="81">
        <v>600</v>
      </c>
      <c r="G1144" s="211"/>
      <c r="H1144" s="211"/>
      <c r="I1144" s="211"/>
    </row>
    <row r="1145" spans="2:9" s="18" customFormat="1" ht="47.25">
      <c r="B1145" s="125" t="s">
        <v>608</v>
      </c>
      <c r="C1145" s="70" t="s">
        <v>30</v>
      </c>
      <c r="D1145" s="71" t="s">
        <v>28</v>
      </c>
      <c r="E1145" s="130" t="s">
        <v>609</v>
      </c>
      <c r="F1145" s="81"/>
      <c r="G1145" s="211">
        <f>G1146+G1149+G1152+G1155+G1165+G1160+G1163+G1170</f>
        <v>398351</v>
      </c>
      <c r="H1145" s="211">
        <f>H1146+H1149+H1152+H1155+H1165+H1160+H1163+H1170</f>
        <v>567453</v>
      </c>
      <c r="I1145" s="211">
        <f>I1146+I1149+I1152+I1155+I1165+I1160+I1163+I1170</f>
        <v>751242</v>
      </c>
    </row>
    <row r="1146" spans="2:9" s="18" customFormat="1" ht="15.75">
      <c r="B1146" s="125" t="s">
        <v>923</v>
      </c>
      <c r="C1146" s="70" t="s">
        <v>30</v>
      </c>
      <c r="D1146" s="71" t="s">
        <v>28</v>
      </c>
      <c r="E1146" s="130" t="s">
        <v>924</v>
      </c>
      <c r="F1146" s="81"/>
      <c r="G1146" s="211">
        <f>G1148+G1147</f>
        <v>245553</v>
      </c>
      <c r="H1146" s="211">
        <f>H1148+H1147</f>
        <v>245553</v>
      </c>
      <c r="I1146" s="211">
        <f>I1148+I1147</f>
        <v>245553</v>
      </c>
    </row>
    <row r="1147" spans="2:9" s="18" customFormat="1" ht="48" customHeight="1" hidden="1">
      <c r="B1147" s="125" t="s">
        <v>1825</v>
      </c>
      <c r="C1147" s="70" t="s">
        <v>30</v>
      </c>
      <c r="D1147" s="71" t="s">
        <v>28</v>
      </c>
      <c r="E1147" s="130" t="s">
        <v>1824</v>
      </c>
      <c r="F1147" s="81">
        <v>600</v>
      </c>
      <c r="G1147" s="211"/>
      <c r="H1147" s="211"/>
      <c r="I1147" s="211"/>
    </row>
    <row r="1148" spans="2:9" s="18" customFormat="1" ht="47.25">
      <c r="B1148" s="125" t="s">
        <v>925</v>
      </c>
      <c r="C1148" s="70" t="s">
        <v>30</v>
      </c>
      <c r="D1148" s="71" t="s">
        <v>28</v>
      </c>
      <c r="E1148" s="130" t="s">
        <v>926</v>
      </c>
      <c r="F1148" s="81">
        <v>600</v>
      </c>
      <c r="G1148" s="35">
        <v>245553</v>
      </c>
      <c r="H1148" s="35">
        <v>245553</v>
      </c>
      <c r="I1148" s="35">
        <v>245553</v>
      </c>
    </row>
    <row r="1149" spans="2:9" s="18" customFormat="1" ht="63">
      <c r="B1149" s="125" t="s">
        <v>928</v>
      </c>
      <c r="C1149" s="70" t="s">
        <v>30</v>
      </c>
      <c r="D1149" s="71" t="s">
        <v>28</v>
      </c>
      <c r="E1149" s="130" t="s">
        <v>929</v>
      </c>
      <c r="F1149" s="81"/>
      <c r="G1149" s="211">
        <f>G1150+G1151</f>
        <v>10130</v>
      </c>
      <c r="H1149" s="211">
        <f>H1150+H1151</f>
        <v>10130</v>
      </c>
      <c r="I1149" s="211">
        <f>I1150+I1151</f>
        <v>10130</v>
      </c>
    </row>
    <row r="1150" spans="2:9" s="18" customFormat="1" ht="78.75">
      <c r="B1150" s="125" t="s">
        <v>1443</v>
      </c>
      <c r="C1150" s="70" t="s">
        <v>30</v>
      </c>
      <c r="D1150" s="71" t="s">
        <v>28</v>
      </c>
      <c r="E1150" s="130" t="s">
        <v>930</v>
      </c>
      <c r="F1150" s="81">
        <v>200</v>
      </c>
      <c r="G1150" s="35">
        <v>10130</v>
      </c>
      <c r="H1150" s="35">
        <v>10130</v>
      </c>
      <c r="I1150" s="35">
        <v>10130</v>
      </c>
    </row>
    <row r="1151" spans="2:9" s="18" customFormat="1" ht="78.75" hidden="1">
      <c r="B1151" s="125" t="s">
        <v>1444</v>
      </c>
      <c r="C1151" s="70" t="s">
        <v>30</v>
      </c>
      <c r="D1151" s="71" t="s">
        <v>28</v>
      </c>
      <c r="E1151" s="130" t="s">
        <v>930</v>
      </c>
      <c r="F1151" s="81">
        <v>600</v>
      </c>
      <c r="G1151" s="35"/>
      <c r="H1151" s="35"/>
      <c r="I1151" s="35"/>
    </row>
    <row r="1152" spans="2:9" s="18" customFormat="1" ht="47.25">
      <c r="B1152" s="125" t="s">
        <v>1667</v>
      </c>
      <c r="C1152" s="70" t="s">
        <v>30</v>
      </c>
      <c r="D1152" s="71" t="s">
        <v>28</v>
      </c>
      <c r="E1152" s="130" t="s">
        <v>931</v>
      </c>
      <c r="F1152" s="81"/>
      <c r="G1152" s="211">
        <f>G1153+G1154</f>
        <v>30205</v>
      </c>
      <c r="H1152" s="211">
        <f>H1153+H1154</f>
        <v>30205</v>
      </c>
      <c r="I1152" s="211">
        <f>I1153+I1154</f>
        <v>30205</v>
      </c>
    </row>
    <row r="1153" spans="2:9" s="18" customFormat="1" ht="63">
      <c r="B1153" s="125" t="s">
        <v>932</v>
      </c>
      <c r="C1153" s="70" t="s">
        <v>30</v>
      </c>
      <c r="D1153" s="71" t="s">
        <v>28</v>
      </c>
      <c r="E1153" s="130" t="s">
        <v>933</v>
      </c>
      <c r="F1153" s="81">
        <v>200</v>
      </c>
      <c r="G1153" s="35">
        <v>30205</v>
      </c>
      <c r="H1153" s="35">
        <v>30205</v>
      </c>
      <c r="I1153" s="35">
        <v>30205</v>
      </c>
    </row>
    <row r="1154" spans="2:9" s="18" customFormat="1" ht="127.5" customHeight="1" hidden="1">
      <c r="B1154" s="125" t="s">
        <v>934</v>
      </c>
      <c r="C1154" s="70" t="s">
        <v>30</v>
      </c>
      <c r="D1154" s="71" t="s">
        <v>28</v>
      </c>
      <c r="E1154" s="130" t="s">
        <v>935</v>
      </c>
      <c r="F1154" s="81">
        <v>200</v>
      </c>
      <c r="G1154" s="35"/>
      <c r="H1154" s="35"/>
      <c r="I1154" s="35"/>
    </row>
    <row r="1155" spans="2:9" s="18" customFormat="1" ht="47.25">
      <c r="B1155" s="125" t="s">
        <v>1014</v>
      </c>
      <c r="C1155" s="70" t="s">
        <v>30</v>
      </c>
      <c r="D1155" s="71" t="s">
        <v>28</v>
      </c>
      <c r="E1155" s="130" t="s">
        <v>936</v>
      </c>
      <c r="F1155" s="81"/>
      <c r="G1155" s="211">
        <f>G1157+G1159+G1158+G1156</f>
        <v>4048</v>
      </c>
      <c r="H1155" s="211">
        <f>H1157+H1159+H1158+H1156</f>
        <v>4048</v>
      </c>
      <c r="I1155" s="211">
        <f>I1157+I1159+I1158+I1156</f>
        <v>4048</v>
      </c>
    </row>
    <row r="1156" spans="2:9" s="18" customFormat="1" ht="94.5">
      <c r="B1156" s="125" t="s">
        <v>2058</v>
      </c>
      <c r="C1156" s="70" t="s">
        <v>30</v>
      </c>
      <c r="D1156" s="71" t="s">
        <v>28</v>
      </c>
      <c r="E1156" s="130" t="s">
        <v>2057</v>
      </c>
      <c r="F1156" s="81">
        <v>600</v>
      </c>
      <c r="G1156" s="211">
        <v>4048</v>
      </c>
      <c r="H1156" s="211">
        <v>4048</v>
      </c>
      <c r="I1156" s="211">
        <v>4048</v>
      </c>
    </row>
    <row r="1157" spans="2:9" s="18" customFormat="1" ht="65.25" customHeight="1" hidden="1">
      <c r="B1157" s="125" t="s">
        <v>937</v>
      </c>
      <c r="C1157" s="70" t="s">
        <v>30</v>
      </c>
      <c r="D1157" s="71" t="s">
        <v>28</v>
      </c>
      <c r="E1157" s="130" t="s">
        <v>938</v>
      </c>
      <c r="F1157" s="81">
        <v>200</v>
      </c>
      <c r="G1157" s="35"/>
      <c r="H1157" s="35"/>
      <c r="I1157" s="35"/>
    </row>
    <row r="1158" spans="2:9" s="18" customFormat="1" ht="82.5" customHeight="1" hidden="1">
      <c r="B1158" s="297" t="s">
        <v>1050</v>
      </c>
      <c r="C1158" s="70" t="s">
        <v>30</v>
      </c>
      <c r="D1158" s="71" t="s">
        <v>28</v>
      </c>
      <c r="E1158" s="130" t="s">
        <v>938</v>
      </c>
      <c r="F1158" s="81">
        <v>600</v>
      </c>
      <c r="G1158" s="35"/>
      <c r="H1158" s="35"/>
      <c r="I1158" s="35"/>
    </row>
    <row r="1159" spans="2:9" s="18" customFormat="1" ht="47.25" hidden="1">
      <c r="B1159" s="125" t="s">
        <v>939</v>
      </c>
      <c r="C1159" s="70" t="s">
        <v>30</v>
      </c>
      <c r="D1159" s="71" t="s">
        <v>28</v>
      </c>
      <c r="E1159" s="130" t="s">
        <v>940</v>
      </c>
      <c r="F1159" s="81">
        <v>600</v>
      </c>
      <c r="G1159" s="35"/>
      <c r="H1159" s="35"/>
      <c r="I1159" s="35"/>
    </row>
    <row r="1160" spans="2:9" s="18" customFormat="1" ht="15.75">
      <c r="B1160" s="125" t="s">
        <v>1404</v>
      </c>
      <c r="C1160" s="70" t="s">
        <v>30</v>
      </c>
      <c r="D1160" s="71" t="s">
        <v>28</v>
      </c>
      <c r="E1160" s="130" t="s">
        <v>1402</v>
      </c>
      <c r="F1160" s="81"/>
      <c r="G1160" s="211">
        <f>G1162+G1161</f>
        <v>107314</v>
      </c>
      <c r="H1160" s="211">
        <f>H1162+H1161</f>
        <v>217293</v>
      </c>
      <c r="I1160" s="211">
        <f>I1162+I1161</f>
        <v>306173</v>
      </c>
    </row>
    <row r="1161" spans="2:9" s="18" customFormat="1" ht="31.5">
      <c r="B1161" s="125" t="s">
        <v>1943</v>
      </c>
      <c r="C1161" s="70" t="s">
        <v>30</v>
      </c>
      <c r="D1161" s="71" t="s">
        <v>28</v>
      </c>
      <c r="E1161" s="130" t="s">
        <v>1403</v>
      </c>
      <c r="F1161" s="81">
        <v>200</v>
      </c>
      <c r="G1161" s="211">
        <v>5000</v>
      </c>
      <c r="H1161" s="211"/>
      <c r="I1161" s="211">
        <v>30000</v>
      </c>
    </row>
    <row r="1162" spans="2:9" s="18" customFormat="1" ht="51.75" customHeight="1">
      <c r="B1162" s="125" t="s">
        <v>1405</v>
      </c>
      <c r="C1162" s="70" t="s">
        <v>30</v>
      </c>
      <c r="D1162" s="71" t="s">
        <v>28</v>
      </c>
      <c r="E1162" s="130" t="s">
        <v>1403</v>
      </c>
      <c r="F1162" s="81">
        <v>600</v>
      </c>
      <c r="G1162" s="35">
        <v>102314</v>
      </c>
      <c r="H1162" s="35">
        <v>217293</v>
      </c>
      <c r="I1162" s="35">
        <v>276173</v>
      </c>
    </row>
    <row r="1163" spans="2:9" s="18" customFormat="1" ht="39" customHeight="1" hidden="1">
      <c r="B1163" s="307" t="s">
        <v>1865</v>
      </c>
      <c r="C1163" s="70" t="s">
        <v>30</v>
      </c>
      <c r="D1163" s="71" t="s">
        <v>28</v>
      </c>
      <c r="E1163" s="130" t="s">
        <v>1863</v>
      </c>
      <c r="F1163" s="81"/>
      <c r="G1163" s="35">
        <f>G1164</f>
        <v>0</v>
      </c>
      <c r="H1163" s="35">
        <f>H1164</f>
        <v>0</v>
      </c>
      <c r="I1163" s="35">
        <f>I1164</f>
        <v>0</v>
      </c>
    </row>
    <row r="1164" spans="2:9" s="18" customFormat="1" ht="51.75" customHeight="1" hidden="1">
      <c r="B1164" s="307" t="s">
        <v>1866</v>
      </c>
      <c r="C1164" s="70" t="s">
        <v>30</v>
      </c>
      <c r="D1164" s="71" t="s">
        <v>28</v>
      </c>
      <c r="E1164" s="130" t="s">
        <v>1864</v>
      </c>
      <c r="F1164" s="81">
        <v>600</v>
      </c>
      <c r="G1164" s="35"/>
      <c r="H1164" s="35"/>
      <c r="I1164" s="35"/>
    </row>
    <row r="1165" spans="2:9" s="18" customFormat="1" ht="15.75">
      <c r="B1165" s="125" t="s">
        <v>610</v>
      </c>
      <c r="C1165" s="70" t="s">
        <v>30</v>
      </c>
      <c r="D1165" s="71" t="s">
        <v>28</v>
      </c>
      <c r="E1165" s="130" t="s">
        <v>611</v>
      </c>
      <c r="F1165" s="81"/>
      <c r="G1165" s="211">
        <f>G1167+G1168+G1166+G1169</f>
        <v>0</v>
      </c>
      <c r="H1165" s="211">
        <f>H1167+H1168+H1166+H1169</f>
        <v>60224</v>
      </c>
      <c r="I1165" s="211">
        <f>I1167+I1168+I1166+I1169</f>
        <v>155133</v>
      </c>
    </row>
    <row r="1166" spans="2:9" s="18" customFormat="1" ht="47.25" hidden="1">
      <c r="B1166" s="125" t="s">
        <v>1709</v>
      </c>
      <c r="C1166" s="70" t="s">
        <v>30</v>
      </c>
      <c r="D1166" s="71" t="s">
        <v>28</v>
      </c>
      <c r="E1166" s="130" t="s">
        <v>1708</v>
      </c>
      <c r="F1166" s="81">
        <v>600</v>
      </c>
      <c r="G1166" s="211"/>
      <c r="H1166" s="211"/>
      <c r="I1166" s="211"/>
    </row>
    <row r="1167" spans="2:9" s="18" customFormat="1" ht="47.25">
      <c r="B1167" s="125" t="s">
        <v>612</v>
      </c>
      <c r="C1167" s="70" t="s">
        <v>30</v>
      </c>
      <c r="D1167" s="71" t="s">
        <v>28</v>
      </c>
      <c r="E1167" s="130" t="s">
        <v>613</v>
      </c>
      <c r="F1167" s="81">
        <v>600</v>
      </c>
      <c r="G1167" s="35">
        <v>0</v>
      </c>
      <c r="H1167" s="35">
        <v>0</v>
      </c>
      <c r="I1167" s="35">
        <v>85783</v>
      </c>
    </row>
    <row r="1168" spans="2:9" s="18" customFormat="1" ht="63">
      <c r="B1168" s="125" t="s">
        <v>597</v>
      </c>
      <c r="C1168" s="70" t="s">
        <v>30</v>
      </c>
      <c r="D1168" s="71" t="s">
        <v>28</v>
      </c>
      <c r="E1168" s="130" t="s">
        <v>1406</v>
      </c>
      <c r="F1168" s="81">
        <v>400</v>
      </c>
      <c r="G1168" s="35">
        <v>0</v>
      </c>
      <c r="H1168" s="35">
        <v>60224</v>
      </c>
      <c r="I1168" s="35">
        <v>69350</v>
      </c>
    </row>
    <row r="1169" spans="2:9" s="18" customFormat="1" ht="47.25" hidden="1">
      <c r="B1169" s="307" t="s">
        <v>1836</v>
      </c>
      <c r="C1169" s="70" t="s">
        <v>30</v>
      </c>
      <c r="D1169" s="71" t="s">
        <v>28</v>
      </c>
      <c r="E1169" s="130" t="s">
        <v>1835</v>
      </c>
      <c r="F1169" s="81">
        <v>400</v>
      </c>
      <c r="G1169" s="35"/>
      <c r="H1169" s="35"/>
      <c r="I1169" s="35"/>
    </row>
    <row r="1170" spans="2:9" s="18" customFormat="1" ht="31.5" hidden="1">
      <c r="B1170" s="307" t="s">
        <v>2059</v>
      </c>
      <c r="C1170" s="70" t="s">
        <v>30</v>
      </c>
      <c r="D1170" s="71" t="s">
        <v>28</v>
      </c>
      <c r="E1170" s="130" t="s">
        <v>2060</v>
      </c>
      <c r="F1170" s="81"/>
      <c r="G1170" s="35">
        <f>G1171+G1172</f>
        <v>1101</v>
      </c>
      <c r="H1170" s="35">
        <f>H1171+H1172</f>
        <v>0</v>
      </c>
      <c r="I1170" s="35">
        <f>I1171+I1172</f>
        <v>0</v>
      </c>
    </row>
    <row r="1171" spans="2:9" s="18" customFormat="1" ht="78.75" hidden="1">
      <c r="B1171" s="307" t="s">
        <v>2061</v>
      </c>
      <c r="C1171" s="70" t="s">
        <v>30</v>
      </c>
      <c r="D1171" s="71" t="s">
        <v>28</v>
      </c>
      <c r="E1171" s="130" t="s">
        <v>2062</v>
      </c>
      <c r="F1171" s="81">
        <v>600</v>
      </c>
      <c r="G1171" s="35">
        <v>847</v>
      </c>
      <c r="H1171" s="35"/>
      <c r="I1171" s="35"/>
    </row>
    <row r="1172" spans="2:9" s="18" customFormat="1" ht="78.75" hidden="1">
      <c r="B1172" s="307" t="s">
        <v>2063</v>
      </c>
      <c r="C1172" s="70" t="s">
        <v>30</v>
      </c>
      <c r="D1172" s="71" t="s">
        <v>28</v>
      </c>
      <c r="E1172" s="130" t="s">
        <v>2064</v>
      </c>
      <c r="F1172" s="81">
        <v>600</v>
      </c>
      <c r="G1172" s="35">
        <v>254</v>
      </c>
      <c r="H1172" s="35"/>
      <c r="I1172" s="35"/>
    </row>
    <row r="1173" spans="2:9" s="19" customFormat="1" ht="15.75">
      <c r="B1173" s="146" t="s">
        <v>614</v>
      </c>
      <c r="C1173" s="70" t="s">
        <v>30</v>
      </c>
      <c r="D1173" s="71" t="s">
        <v>28</v>
      </c>
      <c r="E1173" s="130" t="s">
        <v>615</v>
      </c>
      <c r="F1173" s="81"/>
      <c r="G1173" s="211">
        <f>G1174+G1176+G1178+G1180+G1182</f>
        <v>51034</v>
      </c>
      <c r="H1173" s="211">
        <f>H1174+H1176+H1178+H1180+H1182</f>
        <v>51034</v>
      </c>
      <c r="I1173" s="211">
        <f>I1174+I1176+I1178+I1180+I1182</f>
        <v>51034</v>
      </c>
    </row>
    <row r="1174" spans="2:9" s="19" customFormat="1" ht="31.5" customHeight="1">
      <c r="B1174" s="146" t="s">
        <v>942</v>
      </c>
      <c r="C1174" s="70" t="s">
        <v>30</v>
      </c>
      <c r="D1174" s="71" t="s">
        <v>28</v>
      </c>
      <c r="E1174" s="106" t="s">
        <v>943</v>
      </c>
      <c r="F1174" s="81"/>
      <c r="G1174" s="211">
        <f>G1175</f>
        <v>5067</v>
      </c>
      <c r="H1174" s="211">
        <f>H1175</f>
        <v>5067</v>
      </c>
      <c r="I1174" s="211">
        <f>I1175</f>
        <v>5067</v>
      </c>
    </row>
    <row r="1175" spans="2:9" s="19" customFormat="1" ht="31.5" customHeight="1">
      <c r="B1175" s="146" t="s">
        <v>944</v>
      </c>
      <c r="C1175" s="70" t="s">
        <v>30</v>
      </c>
      <c r="D1175" s="71" t="s">
        <v>28</v>
      </c>
      <c r="E1175" s="106" t="s">
        <v>945</v>
      </c>
      <c r="F1175" s="81">
        <v>600</v>
      </c>
      <c r="G1175" s="35">
        <v>5067</v>
      </c>
      <c r="H1175" s="35">
        <v>5067</v>
      </c>
      <c r="I1175" s="35">
        <v>5067</v>
      </c>
    </row>
    <row r="1176" spans="2:9" s="19" customFormat="1" ht="31.5" customHeight="1">
      <c r="B1176" s="146" t="s">
        <v>946</v>
      </c>
      <c r="C1176" s="70" t="s">
        <v>30</v>
      </c>
      <c r="D1176" s="71" t="s">
        <v>28</v>
      </c>
      <c r="E1176" s="106" t="s">
        <v>947</v>
      </c>
      <c r="F1176" s="81"/>
      <c r="G1176" s="211">
        <f>G1177</f>
        <v>7500</v>
      </c>
      <c r="H1176" s="211">
        <f>H1177</f>
        <v>7500</v>
      </c>
      <c r="I1176" s="211">
        <f>I1177</f>
        <v>7500</v>
      </c>
    </row>
    <row r="1177" spans="2:9" s="19" customFormat="1" ht="31.5" customHeight="1">
      <c r="B1177" s="146" t="s">
        <v>948</v>
      </c>
      <c r="C1177" s="70" t="s">
        <v>30</v>
      </c>
      <c r="D1177" s="71" t="s">
        <v>28</v>
      </c>
      <c r="E1177" s="106" t="s">
        <v>949</v>
      </c>
      <c r="F1177" s="81">
        <v>600</v>
      </c>
      <c r="G1177" s="35">
        <v>7500</v>
      </c>
      <c r="H1177" s="35">
        <v>7500</v>
      </c>
      <c r="I1177" s="35">
        <v>7500</v>
      </c>
    </row>
    <row r="1178" spans="2:9" s="19" customFormat="1" ht="31.5" customHeight="1">
      <c r="B1178" s="146" t="s">
        <v>950</v>
      </c>
      <c r="C1178" s="70" t="s">
        <v>30</v>
      </c>
      <c r="D1178" s="71" t="s">
        <v>28</v>
      </c>
      <c r="E1178" s="106" t="s">
        <v>951</v>
      </c>
      <c r="F1178" s="81"/>
      <c r="G1178" s="211">
        <f>G1179</f>
        <v>7793</v>
      </c>
      <c r="H1178" s="211">
        <f>H1179</f>
        <v>7793</v>
      </c>
      <c r="I1178" s="211">
        <f>I1179</f>
        <v>7793</v>
      </c>
    </row>
    <row r="1179" spans="2:9" s="19" customFormat="1" ht="31.5" customHeight="1">
      <c r="B1179" s="146" t="s">
        <v>952</v>
      </c>
      <c r="C1179" s="70" t="s">
        <v>30</v>
      </c>
      <c r="D1179" s="71" t="s">
        <v>28</v>
      </c>
      <c r="E1179" s="106" t="s">
        <v>953</v>
      </c>
      <c r="F1179" s="81">
        <v>600</v>
      </c>
      <c r="G1179" s="35">
        <v>7793</v>
      </c>
      <c r="H1179" s="35">
        <v>7793</v>
      </c>
      <c r="I1179" s="35">
        <v>7793</v>
      </c>
    </row>
    <row r="1180" spans="2:9" s="19" customFormat="1" ht="31.5" customHeight="1">
      <c r="B1180" s="146" t="s">
        <v>162</v>
      </c>
      <c r="C1180" s="70" t="s">
        <v>30</v>
      </c>
      <c r="D1180" s="71" t="s">
        <v>28</v>
      </c>
      <c r="E1180" s="106" t="s">
        <v>954</v>
      </c>
      <c r="F1180" s="81"/>
      <c r="G1180" s="211">
        <f>G1181</f>
        <v>30674</v>
      </c>
      <c r="H1180" s="211">
        <f>H1181</f>
        <v>30674</v>
      </c>
      <c r="I1180" s="211">
        <f>I1181</f>
        <v>30674</v>
      </c>
    </row>
    <row r="1181" spans="2:9" s="19" customFormat="1" ht="31.5" customHeight="1">
      <c r="B1181" s="146" t="s">
        <v>456</v>
      </c>
      <c r="C1181" s="70" t="s">
        <v>30</v>
      </c>
      <c r="D1181" s="71" t="s">
        <v>28</v>
      </c>
      <c r="E1181" s="106" t="s">
        <v>955</v>
      </c>
      <c r="F1181" s="81">
        <v>600</v>
      </c>
      <c r="G1181" s="35">
        <v>30674</v>
      </c>
      <c r="H1181" s="35">
        <v>30674</v>
      </c>
      <c r="I1181" s="35">
        <v>30674</v>
      </c>
    </row>
    <row r="1182" spans="2:9" s="19" customFormat="1" ht="66" customHeight="1" hidden="1">
      <c r="B1182" s="146" t="s">
        <v>616</v>
      </c>
      <c r="C1182" s="70" t="s">
        <v>30</v>
      </c>
      <c r="D1182" s="71" t="s">
        <v>28</v>
      </c>
      <c r="E1182" s="106" t="s">
        <v>617</v>
      </c>
      <c r="F1182" s="81"/>
      <c r="G1182" s="211">
        <f>G1185+G1183+G1184</f>
        <v>0</v>
      </c>
      <c r="H1182" s="211">
        <f>H1185+H1183+H1184</f>
        <v>0</v>
      </c>
      <c r="I1182" s="211">
        <f>I1185+I1183+I1184</f>
        <v>0</v>
      </c>
    </row>
    <row r="1183" spans="2:9" s="19" customFormat="1" ht="63" hidden="1">
      <c r="B1183" s="125" t="s">
        <v>597</v>
      </c>
      <c r="C1183" s="70" t="s">
        <v>30</v>
      </c>
      <c r="D1183" s="71" t="s">
        <v>28</v>
      </c>
      <c r="E1183" s="106" t="s">
        <v>1883</v>
      </c>
      <c r="F1183" s="81">
        <v>400</v>
      </c>
      <c r="G1183" s="35"/>
      <c r="H1183" s="35"/>
      <c r="I1183" s="35"/>
    </row>
    <row r="1184" spans="2:9" s="19" customFormat="1" ht="63" hidden="1">
      <c r="B1184" s="125" t="s">
        <v>1744</v>
      </c>
      <c r="C1184" s="70" t="s">
        <v>30</v>
      </c>
      <c r="D1184" s="71" t="s">
        <v>28</v>
      </c>
      <c r="E1184" s="106" t="s">
        <v>1837</v>
      </c>
      <c r="F1184" s="81">
        <v>400</v>
      </c>
      <c r="G1184" s="35"/>
      <c r="H1184" s="35"/>
      <c r="I1184" s="35"/>
    </row>
    <row r="1185" spans="2:9" s="19" customFormat="1" ht="78.75" hidden="1">
      <c r="B1185" s="125" t="s">
        <v>618</v>
      </c>
      <c r="C1185" s="70" t="s">
        <v>30</v>
      </c>
      <c r="D1185" s="71" t="s">
        <v>28</v>
      </c>
      <c r="E1185" s="106" t="s">
        <v>619</v>
      </c>
      <c r="F1185" s="81">
        <v>400</v>
      </c>
      <c r="G1185" s="35"/>
      <c r="H1185" s="35"/>
      <c r="I1185" s="35"/>
    </row>
    <row r="1186" spans="2:9" s="19" customFormat="1" ht="15.75">
      <c r="B1186" s="146" t="s">
        <v>1649</v>
      </c>
      <c r="C1186" s="40" t="s">
        <v>30</v>
      </c>
      <c r="D1186" s="2" t="s">
        <v>28</v>
      </c>
      <c r="E1186" s="114" t="s">
        <v>956</v>
      </c>
      <c r="F1186" s="4"/>
      <c r="G1186" s="35">
        <f aca="true" t="shared" si="58" ref="G1186:I1187">G1187</f>
        <v>22735</v>
      </c>
      <c r="H1186" s="35">
        <f t="shared" si="58"/>
        <v>22735</v>
      </c>
      <c r="I1186" s="35">
        <f t="shared" si="58"/>
        <v>22735</v>
      </c>
    </row>
    <row r="1187" spans="2:9" s="20" customFormat="1" ht="35.25" customHeight="1">
      <c r="B1187" s="270" t="s">
        <v>950</v>
      </c>
      <c r="C1187" s="40" t="s">
        <v>30</v>
      </c>
      <c r="D1187" s="2" t="s">
        <v>28</v>
      </c>
      <c r="E1187" s="114" t="s">
        <v>957</v>
      </c>
      <c r="F1187" s="4"/>
      <c r="G1187" s="35">
        <f t="shared" si="58"/>
        <v>22735</v>
      </c>
      <c r="H1187" s="35">
        <f t="shared" si="58"/>
        <v>22735</v>
      </c>
      <c r="I1187" s="35">
        <f t="shared" si="58"/>
        <v>22735</v>
      </c>
    </row>
    <row r="1188" spans="2:9" s="20" customFormat="1" ht="47.25">
      <c r="B1188" s="121" t="s">
        <v>952</v>
      </c>
      <c r="C1188" s="40" t="s">
        <v>30</v>
      </c>
      <c r="D1188" s="2" t="s">
        <v>28</v>
      </c>
      <c r="E1188" s="114" t="s">
        <v>958</v>
      </c>
      <c r="F1188" s="4">
        <v>600</v>
      </c>
      <c r="G1188" s="35">
        <v>22735</v>
      </c>
      <c r="H1188" s="35">
        <v>22735</v>
      </c>
      <c r="I1188" s="35">
        <v>22735</v>
      </c>
    </row>
    <row r="1189" spans="2:9" s="20" customFormat="1" ht="15.75">
      <c r="B1189" s="232" t="s">
        <v>959</v>
      </c>
      <c r="C1189" s="40" t="s">
        <v>30</v>
      </c>
      <c r="D1189" s="2" t="s">
        <v>28</v>
      </c>
      <c r="E1189" s="114" t="s">
        <v>960</v>
      </c>
      <c r="F1189" s="4"/>
      <c r="G1189" s="35">
        <f>G1192+G1190</f>
        <v>16860</v>
      </c>
      <c r="H1189" s="35">
        <f>H1192+H1190</f>
        <v>17619</v>
      </c>
      <c r="I1189" s="35">
        <f>I1192+I1190</f>
        <v>18324</v>
      </c>
    </row>
    <row r="1190" spans="2:9" s="20" customFormat="1" ht="36.75" customHeight="1" hidden="1">
      <c r="B1190" s="121" t="s">
        <v>1023</v>
      </c>
      <c r="C1190" s="40" t="s">
        <v>30</v>
      </c>
      <c r="D1190" s="2" t="s">
        <v>28</v>
      </c>
      <c r="E1190" s="114" t="s">
        <v>1024</v>
      </c>
      <c r="F1190" s="4"/>
      <c r="G1190" s="35">
        <f>G1191</f>
        <v>0</v>
      </c>
      <c r="H1190" s="35">
        <f>H1191</f>
        <v>0</v>
      </c>
      <c r="I1190" s="35">
        <f>I1191</f>
        <v>0</v>
      </c>
    </row>
    <row r="1191" spans="2:9" s="20" customFormat="1" ht="47.25" hidden="1">
      <c r="B1191" s="121" t="s">
        <v>1879</v>
      </c>
      <c r="C1191" s="40" t="s">
        <v>30</v>
      </c>
      <c r="D1191" s="2" t="s">
        <v>28</v>
      </c>
      <c r="E1191" s="114" t="s">
        <v>1026</v>
      </c>
      <c r="F1191" s="4" t="s">
        <v>18</v>
      </c>
      <c r="G1191" s="35"/>
      <c r="H1191" s="35"/>
      <c r="I1191" s="35"/>
    </row>
    <row r="1192" spans="2:9" s="20" customFormat="1" ht="52.5" customHeight="1">
      <c r="B1192" s="144" t="s">
        <v>961</v>
      </c>
      <c r="C1192" s="40" t="s">
        <v>30</v>
      </c>
      <c r="D1192" s="2" t="s">
        <v>28</v>
      </c>
      <c r="E1192" s="114" t="s">
        <v>962</v>
      </c>
      <c r="F1192" s="4"/>
      <c r="G1192" s="35">
        <f>G1193</f>
        <v>16860</v>
      </c>
      <c r="H1192" s="35">
        <f>H1193</f>
        <v>17619</v>
      </c>
      <c r="I1192" s="35">
        <f>I1193</f>
        <v>18324</v>
      </c>
    </row>
    <row r="1193" spans="2:9" s="20" customFormat="1" ht="63">
      <c r="B1193" s="232" t="s">
        <v>963</v>
      </c>
      <c r="C1193" s="40" t="s">
        <v>30</v>
      </c>
      <c r="D1193" s="2" t="s">
        <v>28</v>
      </c>
      <c r="E1193" s="114" t="s">
        <v>964</v>
      </c>
      <c r="F1193" s="22">
        <v>300</v>
      </c>
      <c r="G1193" s="35">
        <v>16860</v>
      </c>
      <c r="H1193" s="35">
        <v>17619</v>
      </c>
      <c r="I1193" s="35">
        <v>18324</v>
      </c>
    </row>
    <row r="1194" spans="2:9" s="20" customFormat="1" ht="15.75">
      <c r="B1194" s="144" t="s">
        <v>965</v>
      </c>
      <c r="C1194" s="40" t="s">
        <v>30</v>
      </c>
      <c r="D1194" s="2" t="s">
        <v>28</v>
      </c>
      <c r="E1194" s="114" t="s">
        <v>966</v>
      </c>
      <c r="F1194" s="4"/>
      <c r="G1194" s="35">
        <f>G1195+G1201</f>
        <v>2636235</v>
      </c>
      <c r="H1194" s="35">
        <f>H1195+H1201</f>
        <v>2982217</v>
      </c>
      <c r="I1194" s="35">
        <f>I1195+I1201</f>
        <v>3116242</v>
      </c>
    </row>
    <row r="1195" spans="2:9" s="21" customFormat="1" ht="31.5">
      <c r="B1195" s="146" t="s">
        <v>162</v>
      </c>
      <c r="C1195" s="40" t="s">
        <v>30</v>
      </c>
      <c r="D1195" s="2" t="s">
        <v>28</v>
      </c>
      <c r="E1195" s="114" t="s">
        <v>967</v>
      </c>
      <c r="F1195" s="4"/>
      <c r="G1195" s="35">
        <f>G1196</f>
        <v>2636235</v>
      </c>
      <c r="H1195" s="35">
        <f>H1196</f>
        <v>2982217</v>
      </c>
      <c r="I1195" s="35">
        <f>I1196</f>
        <v>3116242</v>
      </c>
    </row>
    <row r="1196" spans="2:9" s="21" customFormat="1" ht="31.5">
      <c r="B1196" s="232" t="s">
        <v>968</v>
      </c>
      <c r="C1196" s="40" t="s">
        <v>30</v>
      </c>
      <c r="D1196" s="2" t="s">
        <v>28</v>
      </c>
      <c r="E1196" s="114" t="s">
        <v>991</v>
      </c>
      <c r="F1196" s="4"/>
      <c r="G1196" s="35">
        <f>G1197+G1198+G1199+G1200</f>
        <v>2636235</v>
      </c>
      <c r="H1196" s="35">
        <f>H1197+H1198+H1199+H1200</f>
        <v>2982217</v>
      </c>
      <c r="I1196" s="35">
        <f>I1197+I1198+I1199+I1200</f>
        <v>3116242</v>
      </c>
    </row>
    <row r="1197" spans="2:9" s="21" customFormat="1" ht="78.75">
      <c r="B1197" s="144" t="s">
        <v>163</v>
      </c>
      <c r="C1197" s="40" t="s">
        <v>30</v>
      </c>
      <c r="D1197" s="2" t="s">
        <v>28</v>
      </c>
      <c r="E1197" s="114" t="s">
        <v>991</v>
      </c>
      <c r="F1197" s="4">
        <v>100</v>
      </c>
      <c r="G1197" s="35">
        <v>854391</v>
      </c>
      <c r="H1197" s="35">
        <v>989908</v>
      </c>
      <c r="I1197" s="35">
        <v>1029614</v>
      </c>
    </row>
    <row r="1198" spans="2:9" s="21" customFormat="1" ht="47.25">
      <c r="B1198" s="232" t="s">
        <v>970</v>
      </c>
      <c r="C1198" s="40" t="s">
        <v>30</v>
      </c>
      <c r="D1198" s="2" t="s">
        <v>28</v>
      </c>
      <c r="E1198" s="114" t="s">
        <v>991</v>
      </c>
      <c r="F1198" s="22">
        <v>200</v>
      </c>
      <c r="G1198" s="35">
        <v>177582</v>
      </c>
      <c r="H1198" s="35">
        <v>177582</v>
      </c>
      <c r="I1198" s="35">
        <v>177582</v>
      </c>
    </row>
    <row r="1199" spans="2:9" s="21" customFormat="1" ht="47.25">
      <c r="B1199" s="146" t="s">
        <v>456</v>
      </c>
      <c r="C1199" s="40" t="s">
        <v>30</v>
      </c>
      <c r="D1199" s="2" t="s">
        <v>28</v>
      </c>
      <c r="E1199" s="114" t="s">
        <v>991</v>
      </c>
      <c r="F1199" s="4">
        <v>600</v>
      </c>
      <c r="G1199" s="35">
        <v>1583990</v>
      </c>
      <c r="H1199" s="35">
        <v>1794455</v>
      </c>
      <c r="I1199" s="35">
        <v>1888774</v>
      </c>
    </row>
    <row r="1200" spans="2:9" s="21" customFormat="1" ht="31.5">
      <c r="B1200" s="121" t="s">
        <v>164</v>
      </c>
      <c r="C1200" s="40" t="s">
        <v>30</v>
      </c>
      <c r="D1200" s="2" t="s">
        <v>28</v>
      </c>
      <c r="E1200" s="114" t="s">
        <v>991</v>
      </c>
      <c r="F1200" s="4">
        <v>800</v>
      </c>
      <c r="G1200" s="35">
        <v>20272</v>
      </c>
      <c r="H1200" s="35">
        <v>20272</v>
      </c>
      <c r="I1200" s="35">
        <v>20272</v>
      </c>
    </row>
    <row r="1201" spans="2:9" s="21" customFormat="1" ht="47.25" hidden="1">
      <c r="B1201" s="309" t="s">
        <v>1826</v>
      </c>
      <c r="C1201" s="310" t="s">
        <v>30</v>
      </c>
      <c r="D1201" s="311" t="s">
        <v>28</v>
      </c>
      <c r="E1201" s="312" t="s">
        <v>1827</v>
      </c>
      <c r="F1201" s="313"/>
      <c r="G1201" s="35">
        <f>G1202+G1203</f>
        <v>0</v>
      </c>
      <c r="H1201" s="35">
        <f>H1202+H1203</f>
        <v>0</v>
      </c>
      <c r="I1201" s="35">
        <f>I1202+I1203</f>
        <v>0</v>
      </c>
    </row>
    <row r="1202" spans="2:9" s="21" customFormat="1" ht="126" hidden="1">
      <c r="B1202" s="309" t="s">
        <v>1898</v>
      </c>
      <c r="C1202" s="310" t="s">
        <v>30</v>
      </c>
      <c r="D1202" s="311" t="s">
        <v>28</v>
      </c>
      <c r="E1202" s="312" t="s">
        <v>1828</v>
      </c>
      <c r="F1202" s="314">
        <v>200</v>
      </c>
      <c r="G1202" s="35"/>
      <c r="H1202" s="35"/>
      <c r="I1202" s="35"/>
    </row>
    <row r="1203" spans="2:9" s="21" customFormat="1" ht="126" hidden="1">
      <c r="B1203" s="309" t="s">
        <v>1899</v>
      </c>
      <c r="C1203" s="310" t="s">
        <v>30</v>
      </c>
      <c r="D1203" s="311" t="s">
        <v>28</v>
      </c>
      <c r="E1203" s="312" t="s">
        <v>1828</v>
      </c>
      <c r="F1203" s="314">
        <v>600</v>
      </c>
      <c r="G1203" s="35"/>
      <c r="H1203" s="35"/>
      <c r="I1203" s="35"/>
    </row>
    <row r="1204" spans="2:9" s="21" customFormat="1" ht="31.5">
      <c r="B1204" s="121" t="s">
        <v>722</v>
      </c>
      <c r="C1204" s="40" t="s">
        <v>30</v>
      </c>
      <c r="D1204" s="2" t="s">
        <v>28</v>
      </c>
      <c r="E1204" s="195" t="s">
        <v>29</v>
      </c>
      <c r="F1204" s="4"/>
      <c r="G1204" s="35">
        <f aca="true" t="shared" si="59" ref="G1204:I1205">G1205</f>
        <v>2163</v>
      </c>
      <c r="H1204" s="35">
        <f t="shared" si="59"/>
        <v>2163</v>
      </c>
      <c r="I1204" s="35">
        <f t="shared" si="59"/>
        <v>2163</v>
      </c>
    </row>
    <row r="1205" spans="2:9" s="21" customFormat="1" ht="15.75">
      <c r="B1205" s="121" t="s">
        <v>887</v>
      </c>
      <c r="C1205" s="40" t="s">
        <v>30</v>
      </c>
      <c r="D1205" s="2" t="s">
        <v>28</v>
      </c>
      <c r="E1205" s="195" t="s">
        <v>788</v>
      </c>
      <c r="F1205" s="4"/>
      <c r="G1205" s="35">
        <f t="shared" si="59"/>
        <v>2163</v>
      </c>
      <c r="H1205" s="35">
        <f t="shared" si="59"/>
        <v>2163</v>
      </c>
      <c r="I1205" s="35">
        <f t="shared" si="59"/>
        <v>2163</v>
      </c>
    </row>
    <row r="1206" spans="2:9" s="21" customFormat="1" ht="47.25">
      <c r="B1206" s="121" t="s">
        <v>182</v>
      </c>
      <c r="C1206" s="40" t="s">
        <v>30</v>
      </c>
      <c r="D1206" s="2" t="s">
        <v>28</v>
      </c>
      <c r="E1206" s="195" t="s">
        <v>207</v>
      </c>
      <c r="F1206" s="4"/>
      <c r="G1206" s="35">
        <f>G1208+G1207+G1209</f>
        <v>2163</v>
      </c>
      <c r="H1206" s="35">
        <f>H1208+H1207+H1209</f>
        <v>2163</v>
      </c>
      <c r="I1206" s="35">
        <f>I1208+I1207+I1209</f>
        <v>2163</v>
      </c>
    </row>
    <row r="1207" spans="2:9" s="21" customFormat="1" ht="47.25" hidden="1">
      <c r="B1207" s="303" t="s">
        <v>1787</v>
      </c>
      <c r="C1207" s="40" t="s">
        <v>30</v>
      </c>
      <c r="D1207" s="2" t="s">
        <v>28</v>
      </c>
      <c r="E1207" s="195" t="s">
        <v>1758</v>
      </c>
      <c r="F1207" s="4" t="s">
        <v>18</v>
      </c>
      <c r="G1207" s="35"/>
      <c r="H1207" s="35"/>
      <c r="I1207" s="35"/>
    </row>
    <row r="1208" spans="2:9" s="21" customFormat="1" ht="47.25" hidden="1">
      <c r="B1208" s="121" t="s">
        <v>1634</v>
      </c>
      <c r="C1208" s="40" t="s">
        <v>30</v>
      </c>
      <c r="D1208" s="2" t="s">
        <v>28</v>
      </c>
      <c r="E1208" s="195" t="s">
        <v>183</v>
      </c>
      <c r="F1208" s="4" t="s">
        <v>10</v>
      </c>
      <c r="G1208" s="35"/>
      <c r="H1208" s="35"/>
      <c r="I1208" s="35"/>
    </row>
    <row r="1209" spans="2:9" s="21" customFormat="1" ht="63.75" thickBot="1">
      <c r="B1209" s="121" t="s">
        <v>1829</v>
      </c>
      <c r="C1209" s="40" t="s">
        <v>30</v>
      </c>
      <c r="D1209" s="2" t="s">
        <v>28</v>
      </c>
      <c r="E1209" s="195" t="s">
        <v>183</v>
      </c>
      <c r="F1209" s="4" t="s">
        <v>18</v>
      </c>
      <c r="G1209" s="35">
        <v>2163</v>
      </c>
      <c r="H1209" s="35">
        <v>2163</v>
      </c>
      <c r="I1209" s="35">
        <v>2163</v>
      </c>
    </row>
    <row r="1210" spans="2:9" s="21" customFormat="1" ht="31.5" hidden="1">
      <c r="B1210" s="121" t="s">
        <v>222</v>
      </c>
      <c r="C1210" s="40" t="s">
        <v>30</v>
      </c>
      <c r="D1210" s="2" t="s">
        <v>28</v>
      </c>
      <c r="E1210" s="106">
        <v>11</v>
      </c>
      <c r="F1210" s="81"/>
      <c r="G1210" s="95">
        <f aca="true" t="shared" si="60" ref="G1210:I1212">G1211</f>
        <v>4633</v>
      </c>
      <c r="H1210" s="95">
        <f t="shared" si="60"/>
        <v>0</v>
      </c>
      <c r="I1210" s="95">
        <f t="shared" si="60"/>
        <v>0</v>
      </c>
    </row>
    <row r="1211" spans="2:9" s="21" customFormat="1" ht="15.75" hidden="1">
      <c r="B1211" s="121" t="s">
        <v>326</v>
      </c>
      <c r="C1211" s="40" t="s">
        <v>30</v>
      </c>
      <c r="D1211" s="2" t="s">
        <v>28</v>
      </c>
      <c r="E1211" s="110" t="s">
        <v>327</v>
      </c>
      <c r="F1211" s="81"/>
      <c r="G1211" s="95">
        <f t="shared" si="60"/>
        <v>4633</v>
      </c>
      <c r="H1211" s="95">
        <f t="shared" si="60"/>
        <v>0</v>
      </c>
      <c r="I1211" s="95">
        <f t="shared" si="60"/>
        <v>0</v>
      </c>
    </row>
    <row r="1212" spans="2:9" s="21" customFormat="1" ht="47.25" hidden="1">
      <c r="B1212" s="121" t="s">
        <v>407</v>
      </c>
      <c r="C1212" s="40" t="s">
        <v>30</v>
      </c>
      <c r="D1212" s="2" t="s">
        <v>28</v>
      </c>
      <c r="E1212" s="110" t="s">
        <v>408</v>
      </c>
      <c r="F1212" s="107"/>
      <c r="G1212" s="95">
        <f t="shared" si="60"/>
        <v>4633</v>
      </c>
      <c r="H1212" s="95">
        <f t="shared" si="60"/>
        <v>0</v>
      </c>
      <c r="I1212" s="95">
        <f t="shared" si="60"/>
        <v>0</v>
      </c>
    </row>
    <row r="1213" spans="2:9" s="21" customFormat="1" ht="69" customHeight="1" hidden="1" thickBot="1">
      <c r="B1213" s="121" t="s">
        <v>1632</v>
      </c>
      <c r="C1213" s="40" t="s">
        <v>30</v>
      </c>
      <c r="D1213" s="2" t="s">
        <v>28</v>
      </c>
      <c r="E1213" s="22" t="s">
        <v>412</v>
      </c>
      <c r="F1213" s="81">
        <v>400</v>
      </c>
      <c r="G1213" s="35">
        <v>4633</v>
      </c>
      <c r="H1213" s="35"/>
      <c r="I1213" s="35"/>
    </row>
    <row r="1214" spans="2:9" s="21" customFormat="1" ht="16.5" hidden="1" thickBot="1">
      <c r="B1214" s="121" t="s">
        <v>166</v>
      </c>
      <c r="C1214" s="40" t="s">
        <v>30</v>
      </c>
      <c r="D1214" s="2" t="s">
        <v>28</v>
      </c>
      <c r="E1214" s="195" t="s">
        <v>664</v>
      </c>
      <c r="F1214" s="4"/>
      <c r="G1214" s="35">
        <f>G1215</f>
        <v>0</v>
      </c>
      <c r="H1214" s="35">
        <f>H1215</f>
        <v>0</v>
      </c>
      <c r="I1214" s="35">
        <f>I1215</f>
        <v>0</v>
      </c>
    </row>
    <row r="1215" spans="2:9" s="21" customFormat="1" ht="16.5" hidden="1" thickBot="1">
      <c r="B1215" s="121" t="s">
        <v>167</v>
      </c>
      <c r="C1215" s="40" t="s">
        <v>30</v>
      </c>
      <c r="D1215" s="2" t="s">
        <v>28</v>
      </c>
      <c r="E1215" s="195" t="s">
        <v>491</v>
      </c>
      <c r="F1215" s="4"/>
      <c r="G1215" s="35">
        <f>G1216+G1217</f>
        <v>0</v>
      </c>
      <c r="H1215" s="35">
        <f>H1216+H1217</f>
        <v>0</v>
      </c>
      <c r="I1215" s="35">
        <f>I1216+I1217</f>
        <v>0</v>
      </c>
    </row>
    <row r="1216" spans="2:9" s="21" customFormat="1" ht="32.25" hidden="1" thickBot="1">
      <c r="B1216" s="121" t="s">
        <v>1683</v>
      </c>
      <c r="C1216" s="40" t="s">
        <v>30</v>
      </c>
      <c r="D1216" s="2" t="s">
        <v>28</v>
      </c>
      <c r="E1216" s="195" t="s">
        <v>1420</v>
      </c>
      <c r="F1216" s="4" t="s">
        <v>1594</v>
      </c>
      <c r="G1216" s="35"/>
      <c r="H1216" s="35"/>
      <c r="I1216" s="35"/>
    </row>
    <row r="1217" spans="2:9" s="21" customFormat="1" ht="66.75" hidden="1" thickBot="1">
      <c r="B1217" s="306" t="s">
        <v>1711</v>
      </c>
      <c r="C1217" s="40" t="s">
        <v>30</v>
      </c>
      <c r="D1217" s="2" t="s">
        <v>28</v>
      </c>
      <c r="E1217" s="195" t="s">
        <v>1710</v>
      </c>
      <c r="F1217" s="4" t="s">
        <v>64</v>
      </c>
      <c r="G1217" s="35"/>
      <c r="H1217" s="35"/>
      <c r="I1217" s="35"/>
    </row>
    <row r="1218" spans="2:9" s="21" customFormat="1" ht="16.5" thickBot="1">
      <c r="B1218" s="269" t="s">
        <v>87</v>
      </c>
      <c r="C1218" s="8" t="s">
        <v>60</v>
      </c>
      <c r="D1218" s="9" t="s">
        <v>26</v>
      </c>
      <c r="E1218" s="23"/>
      <c r="F1218" s="23"/>
      <c r="G1218" s="33">
        <f>G1219</f>
        <v>572579</v>
      </c>
      <c r="H1218" s="33">
        <f>H1219</f>
        <v>440065</v>
      </c>
      <c r="I1218" s="33">
        <f>I1219</f>
        <v>561607</v>
      </c>
    </row>
    <row r="1219" spans="2:9" s="21" customFormat="1" ht="31.5">
      <c r="B1219" s="232" t="s">
        <v>1647</v>
      </c>
      <c r="C1219" s="40" t="s">
        <v>30</v>
      </c>
      <c r="D1219" s="2" t="s">
        <v>3</v>
      </c>
      <c r="E1219" s="114" t="s">
        <v>112</v>
      </c>
      <c r="F1219" s="4"/>
      <c r="G1219" s="35">
        <f>G1223+G1232++G1246+G1229+G1220+G1226</f>
        <v>572579</v>
      </c>
      <c r="H1219" s="35">
        <f>H1223+H1232++H1246+H1229+H1220+H1226</f>
        <v>440065</v>
      </c>
      <c r="I1219" s="35">
        <f>I1223+I1232++I1246+I1229+I1220+I1226</f>
        <v>561607</v>
      </c>
    </row>
    <row r="1220" spans="2:9" s="21" customFormat="1" ht="15.75" hidden="1">
      <c r="B1220" s="146" t="s">
        <v>1924</v>
      </c>
      <c r="C1220" s="70" t="s">
        <v>30</v>
      </c>
      <c r="D1220" s="2" t="s">
        <v>3</v>
      </c>
      <c r="E1220" s="130" t="s">
        <v>1923</v>
      </c>
      <c r="F1220" s="81"/>
      <c r="G1220" s="211">
        <f aca="true" t="shared" si="61" ref="G1220:I1221">G1221</f>
        <v>0</v>
      </c>
      <c r="H1220" s="211">
        <f t="shared" si="61"/>
        <v>0</v>
      </c>
      <c r="I1220" s="211">
        <f t="shared" si="61"/>
        <v>0</v>
      </c>
    </row>
    <row r="1221" spans="2:9" s="21" customFormat="1" ht="15.75" hidden="1">
      <c r="B1221" s="146" t="s">
        <v>1926</v>
      </c>
      <c r="C1221" s="70" t="s">
        <v>30</v>
      </c>
      <c r="D1221" s="2" t="s">
        <v>3</v>
      </c>
      <c r="E1221" s="130" t="s">
        <v>1925</v>
      </c>
      <c r="F1221" s="81"/>
      <c r="G1221" s="211">
        <f t="shared" si="61"/>
        <v>0</v>
      </c>
      <c r="H1221" s="211">
        <f t="shared" si="61"/>
        <v>0</v>
      </c>
      <c r="I1221" s="211">
        <f t="shared" si="61"/>
        <v>0</v>
      </c>
    </row>
    <row r="1222" spans="2:9" s="21" customFormat="1" ht="47.25" hidden="1">
      <c r="B1222" s="146" t="s">
        <v>1928</v>
      </c>
      <c r="C1222" s="70" t="s">
        <v>30</v>
      </c>
      <c r="D1222" s="2" t="s">
        <v>3</v>
      </c>
      <c r="E1222" s="130" t="s">
        <v>1927</v>
      </c>
      <c r="F1222" s="81">
        <v>600</v>
      </c>
      <c r="G1222" s="211"/>
      <c r="H1222" s="211"/>
      <c r="I1222" s="211"/>
    </row>
    <row r="1223" spans="2:9" s="21" customFormat="1" ht="47.25">
      <c r="B1223" s="150" t="s">
        <v>922</v>
      </c>
      <c r="C1223" s="40" t="s">
        <v>30</v>
      </c>
      <c r="D1223" s="2" t="s">
        <v>3</v>
      </c>
      <c r="E1223" s="114" t="s">
        <v>609</v>
      </c>
      <c r="F1223" s="3"/>
      <c r="G1223" s="35">
        <f aca="true" t="shared" si="62" ref="G1223:I1224">G1224</f>
        <v>89633</v>
      </c>
      <c r="H1223" s="35">
        <f t="shared" si="62"/>
        <v>89633</v>
      </c>
      <c r="I1223" s="35">
        <f t="shared" si="62"/>
        <v>89633</v>
      </c>
    </row>
    <row r="1224" spans="2:9" s="21" customFormat="1" ht="63">
      <c r="B1224" s="232" t="s">
        <v>1445</v>
      </c>
      <c r="C1224" s="40" t="s">
        <v>30</v>
      </c>
      <c r="D1224" s="2" t="s">
        <v>3</v>
      </c>
      <c r="E1224" s="114" t="s">
        <v>929</v>
      </c>
      <c r="F1224" s="4"/>
      <c r="G1224" s="35">
        <f t="shared" si="62"/>
        <v>89633</v>
      </c>
      <c r="H1224" s="35">
        <f t="shared" si="62"/>
        <v>89633</v>
      </c>
      <c r="I1224" s="35">
        <f t="shared" si="62"/>
        <v>89633</v>
      </c>
    </row>
    <row r="1225" spans="2:9" s="21" customFormat="1" ht="78.75">
      <c r="B1225" s="150" t="s">
        <v>1446</v>
      </c>
      <c r="C1225" s="40" t="s">
        <v>30</v>
      </c>
      <c r="D1225" s="2" t="s">
        <v>3</v>
      </c>
      <c r="E1225" s="114" t="s">
        <v>930</v>
      </c>
      <c r="F1225" s="3">
        <v>200</v>
      </c>
      <c r="G1225" s="35">
        <v>89633</v>
      </c>
      <c r="H1225" s="35">
        <v>89633</v>
      </c>
      <c r="I1225" s="35">
        <v>89633</v>
      </c>
    </row>
    <row r="1226" spans="2:9" s="21" customFormat="1" ht="31.5">
      <c r="B1226" s="150" t="s">
        <v>2065</v>
      </c>
      <c r="C1226" s="40" t="s">
        <v>30</v>
      </c>
      <c r="D1226" s="2" t="s">
        <v>3</v>
      </c>
      <c r="E1226" s="114" t="s">
        <v>2066</v>
      </c>
      <c r="F1226" s="3"/>
      <c r="G1226" s="35">
        <f aca="true" t="shared" si="63" ref="G1226:I1227">G1227</f>
        <v>3222</v>
      </c>
      <c r="H1226" s="35">
        <f t="shared" si="63"/>
        <v>3222</v>
      </c>
      <c r="I1226" s="35">
        <f t="shared" si="63"/>
        <v>3222</v>
      </c>
    </row>
    <row r="1227" spans="2:9" s="21" customFormat="1" ht="31.5">
      <c r="B1227" s="150" t="s">
        <v>162</v>
      </c>
      <c r="C1227" s="40" t="s">
        <v>30</v>
      </c>
      <c r="D1227" s="2" t="s">
        <v>3</v>
      </c>
      <c r="E1227" s="114" t="s">
        <v>954</v>
      </c>
      <c r="F1227" s="3"/>
      <c r="G1227" s="35">
        <f t="shared" si="63"/>
        <v>3222</v>
      </c>
      <c r="H1227" s="35">
        <f t="shared" si="63"/>
        <v>3222</v>
      </c>
      <c r="I1227" s="35">
        <f t="shared" si="63"/>
        <v>3222</v>
      </c>
    </row>
    <row r="1228" spans="2:9" s="21" customFormat="1" ht="47.25">
      <c r="B1228" s="150" t="s">
        <v>456</v>
      </c>
      <c r="C1228" s="40" t="s">
        <v>30</v>
      </c>
      <c r="D1228" s="2" t="s">
        <v>3</v>
      </c>
      <c r="E1228" s="114" t="s">
        <v>955</v>
      </c>
      <c r="F1228" s="3">
        <v>600</v>
      </c>
      <c r="G1228" s="35">
        <v>3222</v>
      </c>
      <c r="H1228" s="35">
        <v>3222</v>
      </c>
      <c r="I1228" s="35">
        <v>3222</v>
      </c>
    </row>
    <row r="1229" spans="2:9" s="21" customFormat="1" ht="15.75" hidden="1">
      <c r="B1229" s="232" t="s">
        <v>959</v>
      </c>
      <c r="C1229" s="40" t="s">
        <v>30</v>
      </c>
      <c r="D1229" s="2" t="s">
        <v>3</v>
      </c>
      <c r="E1229" s="114" t="s">
        <v>960</v>
      </c>
      <c r="F1229" s="4"/>
      <c r="G1229" s="35">
        <f aca="true" t="shared" si="64" ref="G1229:I1230">G1230</f>
        <v>0</v>
      </c>
      <c r="H1229" s="35">
        <f t="shared" si="64"/>
        <v>0</v>
      </c>
      <c r="I1229" s="35">
        <f t="shared" si="64"/>
        <v>0</v>
      </c>
    </row>
    <row r="1230" spans="2:9" s="21" customFormat="1" ht="31.5" hidden="1">
      <c r="B1230" s="121" t="s">
        <v>1023</v>
      </c>
      <c r="C1230" s="40" t="s">
        <v>30</v>
      </c>
      <c r="D1230" s="2" t="s">
        <v>3</v>
      </c>
      <c r="E1230" s="114" t="s">
        <v>1024</v>
      </c>
      <c r="F1230" s="4"/>
      <c r="G1230" s="35">
        <f t="shared" si="64"/>
        <v>0</v>
      </c>
      <c r="H1230" s="35">
        <f t="shared" si="64"/>
        <v>0</v>
      </c>
      <c r="I1230" s="35">
        <f t="shared" si="64"/>
        <v>0</v>
      </c>
    </row>
    <row r="1231" spans="2:9" s="21" customFormat="1" ht="47.25" hidden="1">
      <c r="B1231" s="121" t="s">
        <v>1879</v>
      </c>
      <c r="C1231" s="40" t="s">
        <v>30</v>
      </c>
      <c r="D1231" s="2" t="s">
        <v>3</v>
      </c>
      <c r="E1231" s="114" t="s">
        <v>1026</v>
      </c>
      <c r="F1231" s="4" t="s">
        <v>18</v>
      </c>
      <c r="G1231" s="35"/>
      <c r="H1231" s="35"/>
      <c r="I1231" s="35"/>
    </row>
    <row r="1232" spans="2:9" s="18" customFormat="1" ht="31.5">
      <c r="B1232" s="121" t="s">
        <v>971</v>
      </c>
      <c r="C1232" s="40" t="s">
        <v>30</v>
      </c>
      <c r="D1232" s="2" t="s">
        <v>3</v>
      </c>
      <c r="E1232" s="132" t="s">
        <v>972</v>
      </c>
      <c r="F1232" s="4"/>
      <c r="G1232" s="35">
        <f>G1233+G1236++G1238+G1242+G1244</f>
        <v>458847</v>
      </c>
      <c r="H1232" s="35">
        <f>H1233+H1236++H1238+H1242+H1244</f>
        <v>324187</v>
      </c>
      <c r="I1232" s="35">
        <f>I1233+I1236++I1238+I1242+I1244</f>
        <v>444344</v>
      </c>
    </row>
    <row r="1233" spans="2:9" s="18" customFormat="1" ht="33" customHeight="1">
      <c r="B1233" s="121" t="s">
        <v>973</v>
      </c>
      <c r="C1233" s="40" t="s">
        <v>30</v>
      </c>
      <c r="D1233" s="2" t="s">
        <v>3</v>
      </c>
      <c r="E1233" s="132" t="s">
        <v>974</v>
      </c>
      <c r="F1233" s="22"/>
      <c r="G1233" s="35">
        <f>G1234+G1235</f>
        <v>328847</v>
      </c>
      <c r="H1233" s="35">
        <f>H1234+H1235</f>
        <v>198080</v>
      </c>
      <c r="I1233" s="35">
        <f>I1234+I1235</f>
        <v>320963</v>
      </c>
    </row>
    <row r="1234" spans="2:9" s="18" customFormat="1" ht="47.25">
      <c r="B1234" s="121" t="s">
        <v>975</v>
      </c>
      <c r="C1234" s="40" t="s">
        <v>30</v>
      </c>
      <c r="D1234" s="2" t="s">
        <v>3</v>
      </c>
      <c r="E1234" s="132" t="s">
        <v>976</v>
      </c>
      <c r="F1234" s="4">
        <v>200</v>
      </c>
      <c r="G1234" s="35">
        <v>328847</v>
      </c>
      <c r="H1234" s="35">
        <v>198080</v>
      </c>
      <c r="I1234" s="35">
        <v>320963</v>
      </c>
    </row>
    <row r="1235" spans="2:9" s="18" customFormat="1" ht="55.5" customHeight="1" hidden="1">
      <c r="B1235" s="121" t="s">
        <v>1830</v>
      </c>
      <c r="C1235" s="40" t="s">
        <v>30</v>
      </c>
      <c r="D1235" s="2" t="s">
        <v>3</v>
      </c>
      <c r="E1235" s="132" t="s">
        <v>976</v>
      </c>
      <c r="F1235" s="4" t="s">
        <v>18</v>
      </c>
      <c r="G1235" s="35"/>
      <c r="H1235" s="35"/>
      <c r="I1235" s="35"/>
    </row>
    <row r="1236" spans="2:9" s="18" customFormat="1" ht="47.25">
      <c r="B1236" s="121" t="s">
        <v>977</v>
      </c>
      <c r="C1236" s="40" t="s">
        <v>30</v>
      </c>
      <c r="D1236" s="2" t="s">
        <v>3</v>
      </c>
      <c r="E1236" s="132" t="s">
        <v>978</v>
      </c>
      <c r="F1236" s="22"/>
      <c r="G1236" s="35">
        <f>G1237</f>
        <v>700</v>
      </c>
      <c r="H1236" s="35">
        <f>H1237</f>
        <v>700</v>
      </c>
      <c r="I1236" s="35">
        <f>I1237</f>
        <v>700</v>
      </c>
    </row>
    <row r="1237" spans="2:9" s="18" customFormat="1" ht="63">
      <c r="B1237" s="146" t="s">
        <v>1650</v>
      </c>
      <c r="C1237" s="40" t="s">
        <v>30</v>
      </c>
      <c r="D1237" s="2" t="s">
        <v>3</v>
      </c>
      <c r="E1237" s="132" t="s">
        <v>979</v>
      </c>
      <c r="F1237" s="22">
        <v>200</v>
      </c>
      <c r="G1237" s="35">
        <v>700</v>
      </c>
      <c r="H1237" s="35">
        <v>700</v>
      </c>
      <c r="I1237" s="35">
        <v>700</v>
      </c>
    </row>
    <row r="1238" spans="2:9" s="18" customFormat="1" ht="94.5" hidden="1">
      <c r="B1238" s="150" t="s">
        <v>980</v>
      </c>
      <c r="C1238" s="40" t="s">
        <v>30</v>
      </c>
      <c r="D1238" s="2" t="s">
        <v>3</v>
      </c>
      <c r="E1238" s="132" t="s">
        <v>981</v>
      </c>
      <c r="F1238" s="22" t="s">
        <v>927</v>
      </c>
      <c r="G1238" s="35">
        <f>G1239+G1240+G1241</f>
        <v>0</v>
      </c>
      <c r="H1238" s="35">
        <f>H1239+H1240+H1241</f>
        <v>0</v>
      </c>
      <c r="I1238" s="35">
        <f>I1239+I1240+I1241</f>
        <v>0</v>
      </c>
    </row>
    <row r="1239" spans="2:9" s="18" customFormat="1" ht="141.75" hidden="1">
      <c r="B1239" s="150" t="s">
        <v>982</v>
      </c>
      <c r="C1239" s="40" t="s">
        <v>30</v>
      </c>
      <c r="D1239" s="2" t="s">
        <v>3</v>
      </c>
      <c r="E1239" s="132" t="s">
        <v>983</v>
      </c>
      <c r="F1239" s="22">
        <v>100</v>
      </c>
      <c r="G1239" s="35"/>
      <c r="H1239" s="35"/>
      <c r="I1239" s="35"/>
    </row>
    <row r="1240" spans="2:9" s="18" customFormat="1" ht="110.25" hidden="1">
      <c r="B1240" s="150" t="s">
        <v>984</v>
      </c>
      <c r="C1240" s="40" t="s">
        <v>30</v>
      </c>
      <c r="D1240" s="2" t="s">
        <v>3</v>
      </c>
      <c r="E1240" s="132" t="s">
        <v>983</v>
      </c>
      <c r="F1240" s="22">
        <v>200</v>
      </c>
      <c r="G1240" s="35"/>
      <c r="H1240" s="35"/>
      <c r="I1240" s="35"/>
    </row>
    <row r="1241" spans="2:9" s="18" customFormat="1" ht="110.25" hidden="1">
      <c r="B1241" s="150" t="s">
        <v>985</v>
      </c>
      <c r="C1241" s="40" t="s">
        <v>30</v>
      </c>
      <c r="D1241" s="2" t="s">
        <v>3</v>
      </c>
      <c r="E1241" s="132" t="s">
        <v>986</v>
      </c>
      <c r="F1241" s="22">
        <v>300</v>
      </c>
      <c r="G1241" s="35"/>
      <c r="H1241" s="35"/>
      <c r="I1241" s="35"/>
    </row>
    <row r="1242" spans="2:9" s="18" customFormat="1" ht="78.75" hidden="1">
      <c r="B1242" s="150" t="s">
        <v>987</v>
      </c>
      <c r="C1242" s="40" t="s">
        <v>30</v>
      </c>
      <c r="D1242" s="2" t="s">
        <v>3</v>
      </c>
      <c r="E1242" s="132" t="s">
        <v>988</v>
      </c>
      <c r="F1242" s="22" t="s">
        <v>927</v>
      </c>
      <c r="G1242" s="35">
        <f>G1243</f>
        <v>0</v>
      </c>
      <c r="H1242" s="35">
        <f>H1243</f>
        <v>0</v>
      </c>
      <c r="I1242" s="35">
        <f>I1243</f>
        <v>0</v>
      </c>
    </row>
    <row r="1243" spans="2:9" s="18" customFormat="1" ht="94.5" hidden="1">
      <c r="B1243" s="121" t="s">
        <v>1672</v>
      </c>
      <c r="C1243" s="40" t="s">
        <v>30</v>
      </c>
      <c r="D1243" s="2" t="s">
        <v>3</v>
      </c>
      <c r="E1243" s="132" t="s">
        <v>989</v>
      </c>
      <c r="F1243" s="22" t="s">
        <v>927</v>
      </c>
      <c r="G1243" s="35"/>
      <c r="H1243" s="35"/>
      <c r="I1243" s="35"/>
    </row>
    <row r="1244" spans="2:9" s="18" customFormat="1" ht="31.5">
      <c r="B1244" s="315" t="s">
        <v>1833</v>
      </c>
      <c r="C1244" s="311" t="s">
        <v>30</v>
      </c>
      <c r="D1244" s="311" t="s">
        <v>3</v>
      </c>
      <c r="E1244" s="312" t="s">
        <v>1831</v>
      </c>
      <c r="F1244" s="316"/>
      <c r="G1244" s="35">
        <f>G1245</f>
        <v>129300</v>
      </c>
      <c r="H1244" s="35">
        <f>H1245</f>
        <v>125407</v>
      </c>
      <c r="I1244" s="35">
        <f>I1245</f>
        <v>122681</v>
      </c>
    </row>
    <row r="1245" spans="2:9" s="18" customFormat="1" ht="31.5">
      <c r="B1245" s="315" t="s">
        <v>1834</v>
      </c>
      <c r="C1245" s="311" t="s">
        <v>30</v>
      </c>
      <c r="D1245" s="311" t="s">
        <v>3</v>
      </c>
      <c r="E1245" s="312" t="s">
        <v>1832</v>
      </c>
      <c r="F1245" s="316">
        <v>300</v>
      </c>
      <c r="G1245" s="35">
        <v>129300</v>
      </c>
      <c r="H1245" s="35">
        <v>125407</v>
      </c>
      <c r="I1245" s="35">
        <v>122681</v>
      </c>
    </row>
    <row r="1246" spans="2:9" s="18" customFormat="1" ht="15.75">
      <c r="B1246" s="150" t="s">
        <v>965</v>
      </c>
      <c r="C1246" s="40" t="s">
        <v>30</v>
      </c>
      <c r="D1246" s="2" t="s">
        <v>3</v>
      </c>
      <c r="E1246" s="132" t="s">
        <v>990</v>
      </c>
      <c r="F1246" s="22"/>
      <c r="G1246" s="35">
        <f aca="true" t="shared" si="65" ref="G1246:I1248">G1247</f>
        <v>20877</v>
      </c>
      <c r="H1246" s="35">
        <f t="shared" si="65"/>
        <v>23023</v>
      </c>
      <c r="I1246" s="35">
        <f t="shared" si="65"/>
        <v>24408</v>
      </c>
    </row>
    <row r="1247" spans="2:9" s="18" customFormat="1" ht="31.5">
      <c r="B1247" s="150" t="s">
        <v>162</v>
      </c>
      <c r="C1247" s="40" t="s">
        <v>30</v>
      </c>
      <c r="D1247" s="2" t="s">
        <v>3</v>
      </c>
      <c r="E1247" s="132" t="s">
        <v>967</v>
      </c>
      <c r="F1247" s="22"/>
      <c r="G1247" s="35">
        <f t="shared" si="65"/>
        <v>20877</v>
      </c>
      <c r="H1247" s="35">
        <f t="shared" si="65"/>
        <v>23023</v>
      </c>
      <c r="I1247" s="35">
        <f t="shared" si="65"/>
        <v>24408</v>
      </c>
    </row>
    <row r="1248" spans="2:9" s="18" customFormat="1" ht="31.5">
      <c r="B1248" s="150" t="s">
        <v>968</v>
      </c>
      <c r="C1248" s="40" t="s">
        <v>30</v>
      </c>
      <c r="D1248" s="2" t="s">
        <v>3</v>
      </c>
      <c r="E1248" s="132" t="s">
        <v>967</v>
      </c>
      <c r="F1248" s="22"/>
      <c r="G1248" s="35">
        <f t="shared" si="65"/>
        <v>20877</v>
      </c>
      <c r="H1248" s="35">
        <f t="shared" si="65"/>
        <v>23023</v>
      </c>
      <c r="I1248" s="35">
        <f t="shared" si="65"/>
        <v>24408</v>
      </c>
    </row>
    <row r="1249" spans="2:9" s="18" customFormat="1" ht="48" thickBot="1">
      <c r="B1249" s="150" t="s">
        <v>456</v>
      </c>
      <c r="C1249" s="40" t="s">
        <v>30</v>
      </c>
      <c r="D1249" s="2" t="s">
        <v>3</v>
      </c>
      <c r="E1249" s="132" t="s">
        <v>991</v>
      </c>
      <c r="F1249" s="22">
        <v>600</v>
      </c>
      <c r="G1249" s="35">
        <v>20877</v>
      </c>
      <c r="H1249" s="35">
        <v>23023</v>
      </c>
      <c r="I1249" s="35">
        <v>24408</v>
      </c>
    </row>
    <row r="1250" spans="2:9" s="18" customFormat="1" ht="18.75" customHeight="1" thickBot="1">
      <c r="B1250" s="271" t="s">
        <v>992</v>
      </c>
      <c r="C1250" s="8" t="s">
        <v>30</v>
      </c>
      <c r="D1250" s="9" t="s">
        <v>29</v>
      </c>
      <c r="E1250" s="148"/>
      <c r="F1250" s="32"/>
      <c r="G1250" s="33">
        <f aca="true" t="shared" si="66" ref="G1250:I1252">G1251</f>
        <v>29466</v>
      </c>
      <c r="H1250" s="33">
        <f t="shared" si="66"/>
        <v>32929</v>
      </c>
      <c r="I1250" s="33">
        <f t="shared" si="66"/>
        <v>34998</v>
      </c>
    </row>
    <row r="1251" spans="2:9" s="18" customFormat="1" ht="15.75">
      <c r="B1251" s="150" t="s">
        <v>965</v>
      </c>
      <c r="C1251" s="40" t="s">
        <v>30</v>
      </c>
      <c r="D1251" s="2" t="s">
        <v>29</v>
      </c>
      <c r="E1251" s="132" t="s">
        <v>990</v>
      </c>
      <c r="F1251" s="109"/>
      <c r="G1251" s="35">
        <f>G1252+G1254</f>
        <v>29466</v>
      </c>
      <c r="H1251" s="35">
        <f>H1252+H1254</f>
        <v>32929</v>
      </c>
      <c r="I1251" s="35">
        <f>I1252+I1254</f>
        <v>34998</v>
      </c>
    </row>
    <row r="1252" spans="2:9" s="18" customFormat="1" ht="31.5">
      <c r="B1252" s="150" t="s">
        <v>968</v>
      </c>
      <c r="C1252" s="40" t="s">
        <v>30</v>
      </c>
      <c r="D1252" s="2" t="s">
        <v>29</v>
      </c>
      <c r="E1252" s="132" t="s">
        <v>993</v>
      </c>
      <c r="F1252" s="22"/>
      <c r="G1252" s="35">
        <f t="shared" si="66"/>
        <v>29466</v>
      </c>
      <c r="H1252" s="35">
        <f t="shared" si="66"/>
        <v>32929</v>
      </c>
      <c r="I1252" s="35">
        <f t="shared" si="66"/>
        <v>34998</v>
      </c>
    </row>
    <row r="1253" spans="2:9" s="18" customFormat="1" ht="48" thickBot="1">
      <c r="B1253" s="150" t="s">
        <v>456</v>
      </c>
      <c r="C1253" s="40" t="s">
        <v>30</v>
      </c>
      <c r="D1253" s="2" t="s">
        <v>29</v>
      </c>
      <c r="E1253" s="132" t="s">
        <v>991</v>
      </c>
      <c r="F1253" s="22">
        <v>600</v>
      </c>
      <c r="G1253" s="35">
        <v>29466</v>
      </c>
      <c r="H1253" s="35">
        <v>32929</v>
      </c>
      <c r="I1253" s="35">
        <v>34998</v>
      </c>
    </row>
    <row r="1254" spans="2:9" s="18" customFormat="1" ht="48" hidden="1" thickBot="1">
      <c r="B1254" s="125" t="s">
        <v>1826</v>
      </c>
      <c r="C1254" s="40" t="s">
        <v>30</v>
      </c>
      <c r="D1254" s="2" t="s">
        <v>29</v>
      </c>
      <c r="E1254" s="132" t="s">
        <v>1827</v>
      </c>
      <c r="F1254" s="22"/>
      <c r="G1254" s="35">
        <f>G1255</f>
        <v>0</v>
      </c>
      <c r="H1254" s="35">
        <f>H1255</f>
        <v>0</v>
      </c>
      <c r="I1254" s="35">
        <f>I1255</f>
        <v>0</v>
      </c>
    </row>
    <row r="1255" spans="2:9" s="18" customFormat="1" ht="126.75" hidden="1" thickBot="1">
      <c r="B1255" s="125" t="s">
        <v>1900</v>
      </c>
      <c r="C1255" s="40" t="s">
        <v>30</v>
      </c>
      <c r="D1255" s="2" t="s">
        <v>29</v>
      </c>
      <c r="E1255" s="132" t="s">
        <v>1828</v>
      </c>
      <c r="F1255" s="22">
        <v>600</v>
      </c>
      <c r="G1255" s="35"/>
      <c r="H1255" s="35"/>
      <c r="I1255" s="35"/>
    </row>
    <row r="1256" spans="2:9" s="19" customFormat="1" ht="16.5" thickBot="1">
      <c r="B1256" s="269" t="s">
        <v>53</v>
      </c>
      <c r="C1256" s="8" t="s">
        <v>60</v>
      </c>
      <c r="D1256" s="9" t="s">
        <v>62</v>
      </c>
      <c r="E1256" s="9"/>
      <c r="F1256" s="11"/>
      <c r="G1256" s="33">
        <f>G1257</f>
        <v>220492</v>
      </c>
      <c r="H1256" s="33">
        <f>H1257</f>
        <v>239179</v>
      </c>
      <c r="I1256" s="33">
        <f>I1257</f>
        <v>246272</v>
      </c>
    </row>
    <row r="1257" spans="2:9" s="19" customFormat="1" ht="31.5">
      <c r="B1257" s="232" t="s">
        <v>1647</v>
      </c>
      <c r="C1257" s="40" t="s">
        <v>30</v>
      </c>
      <c r="D1257" s="2" t="s">
        <v>31</v>
      </c>
      <c r="E1257" s="132" t="s">
        <v>996</v>
      </c>
      <c r="F1257" s="4"/>
      <c r="G1257" s="35">
        <f>G1258+G1261</f>
        <v>220492</v>
      </c>
      <c r="H1257" s="35">
        <f>H1258+H1261</f>
        <v>239179</v>
      </c>
      <c r="I1257" s="35">
        <f>I1258+I1261</f>
        <v>246272</v>
      </c>
    </row>
    <row r="1258" spans="2:9" s="21" customFormat="1" ht="15.75">
      <c r="B1258" s="121" t="s">
        <v>959</v>
      </c>
      <c r="C1258" s="40" t="s">
        <v>30</v>
      </c>
      <c r="D1258" s="2" t="s">
        <v>31</v>
      </c>
      <c r="E1258" s="132" t="s">
        <v>994</v>
      </c>
      <c r="F1258" s="22"/>
      <c r="G1258" s="35">
        <f aca="true" t="shared" si="67" ref="G1258:I1259">G1259</f>
        <v>846</v>
      </c>
      <c r="H1258" s="35">
        <f t="shared" si="67"/>
        <v>884</v>
      </c>
      <c r="I1258" s="35">
        <f t="shared" si="67"/>
        <v>919</v>
      </c>
    </row>
    <row r="1259" spans="2:9" s="21" customFormat="1" ht="63">
      <c r="B1259" s="121" t="s">
        <v>995</v>
      </c>
      <c r="C1259" s="40" t="s">
        <v>30</v>
      </c>
      <c r="D1259" s="2" t="s">
        <v>31</v>
      </c>
      <c r="E1259" s="132" t="s">
        <v>962</v>
      </c>
      <c r="F1259" s="4"/>
      <c r="G1259" s="35">
        <f t="shared" si="67"/>
        <v>846</v>
      </c>
      <c r="H1259" s="35">
        <f t="shared" si="67"/>
        <v>884</v>
      </c>
      <c r="I1259" s="35">
        <f t="shared" si="67"/>
        <v>919</v>
      </c>
    </row>
    <row r="1260" spans="2:9" s="21" customFormat="1" ht="63">
      <c r="B1260" s="121" t="s">
        <v>963</v>
      </c>
      <c r="C1260" s="40" t="s">
        <v>30</v>
      </c>
      <c r="D1260" s="2" t="s">
        <v>31</v>
      </c>
      <c r="E1260" s="132" t="s">
        <v>964</v>
      </c>
      <c r="F1260" s="4">
        <v>300</v>
      </c>
      <c r="G1260" s="35">
        <v>846</v>
      </c>
      <c r="H1260" s="35">
        <v>884</v>
      </c>
      <c r="I1260" s="35">
        <v>919</v>
      </c>
    </row>
    <row r="1261" spans="2:9" s="21" customFormat="1" ht="15.75">
      <c r="B1261" s="150" t="s">
        <v>965</v>
      </c>
      <c r="C1261" s="40" t="s">
        <v>30</v>
      </c>
      <c r="D1261" s="2" t="s">
        <v>31</v>
      </c>
      <c r="E1261" s="132" t="s">
        <v>966</v>
      </c>
      <c r="F1261" s="4"/>
      <c r="G1261" s="35">
        <f aca="true" t="shared" si="68" ref="G1261:I1262">G1262</f>
        <v>219646</v>
      </c>
      <c r="H1261" s="35">
        <f t="shared" si="68"/>
        <v>238295</v>
      </c>
      <c r="I1261" s="35">
        <f t="shared" si="68"/>
        <v>245353</v>
      </c>
    </row>
    <row r="1262" spans="2:9" s="21" customFormat="1" ht="31.5">
      <c r="B1262" s="121" t="s">
        <v>162</v>
      </c>
      <c r="C1262" s="40" t="s">
        <v>30</v>
      </c>
      <c r="D1262" s="2" t="s">
        <v>31</v>
      </c>
      <c r="E1262" s="132" t="s">
        <v>967</v>
      </c>
      <c r="F1262" s="4"/>
      <c r="G1262" s="35">
        <f t="shared" si="68"/>
        <v>219646</v>
      </c>
      <c r="H1262" s="35">
        <f t="shared" si="68"/>
        <v>238295</v>
      </c>
      <c r="I1262" s="35">
        <f t="shared" si="68"/>
        <v>245353</v>
      </c>
    </row>
    <row r="1263" spans="2:9" s="21" customFormat="1" ht="31.5">
      <c r="B1263" s="121" t="s">
        <v>968</v>
      </c>
      <c r="C1263" s="40" t="s">
        <v>30</v>
      </c>
      <c r="D1263" s="2" t="s">
        <v>31</v>
      </c>
      <c r="E1263" s="132" t="s">
        <v>991</v>
      </c>
      <c r="F1263" s="4"/>
      <c r="G1263" s="35">
        <f>G1264+G1265+G1266+G1267</f>
        <v>219646</v>
      </c>
      <c r="H1263" s="35">
        <f>H1264+H1265+H1266+H1267</f>
        <v>238295</v>
      </c>
      <c r="I1263" s="35">
        <f>I1264+I1265+I1266+I1267</f>
        <v>245353</v>
      </c>
    </row>
    <row r="1264" spans="2:9" s="21" customFormat="1" ht="78.75">
      <c r="B1264" s="121" t="s">
        <v>163</v>
      </c>
      <c r="C1264" s="40" t="s">
        <v>30</v>
      </c>
      <c r="D1264" s="2" t="s">
        <v>31</v>
      </c>
      <c r="E1264" s="132" t="s">
        <v>991</v>
      </c>
      <c r="F1264" s="4">
        <v>100</v>
      </c>
      <c r="G1264" s="35">
        <v>39407</v>
      </c>
      <c r="H1264" s="35">
        <v>43756</v>
      </c>
      <c r="I1264" s="35">
        <v>44977</v>
      </c>
    </row>
    <row r="1265" spans="2:9" s="21" customFormat="1" ht="47.25">
      <c r="B1265" s="121" t="s">
        <v>970</v>
      </c>
      <c r="C1265" s="40" t="s">
        <v>30</v>
      </c>
      <c r="D1265" s="2" t="s">
        <v>31</v>
      </c>
      <c r="E1265" s="132" t="s">
        <v>991</v>
      </c>
      <c r="F1265" s="22">
        <v>200</v>
      </c>
      <c r="G1265" s="35">
        <v>11340</v>
      </c>
      <c r="H1265" s="35">
        <v>11340</v>
      </c>
      <c r="I1265" s="35">
        <v>11340</v>
      </c>
    </row>
    <row r="1266" spans="2:9" s="21" customFormat="1" ht="47.25">
      <c r="B1266" s="150" t="s">
        <v>456</v>
      </c>
      <c r="C1266" s="40" t="s">
        <v>30</v>
      </c>
      <c r="D1266" s="2" t="s">
        <v>31</v>
      </c>
      <c r="E1266" s="132" t="s">
        <v>991</v>
      </c>
      <c r="F1266" s="3">
        <v>600</v>
      </c>
      <c r="G1266" s="35">
        <v>168660</v>
      </c>
      <c r="H1266" s="35">
        <v>182960</v>
      </c>
      <c r="I1266" s="35">
        <v>188797</v>
      </c>
    </row>
    <row r="1267" spans="2:9" s="21" customFormat="1" ht="32.25" thickBot="1">
      <c r="B1267" s="121" t="s">
        <v>164</v>
      </c>
      <c r="C1267" s="40" t="s">
        <v>30</v>
      </c>
      <c r="D1267" s="2" t="s">
        <v>31</v>
      </c>
      <c r="E1267" s="132" t="s">
        <v>991</v>
      </c>
      <c r="F1267" s="22">
        <v>800</v>
      </c>
      <c r="G1267" s="35">
        <v>239</v>
      </c>
      <c r="H1267" s="35">
        <v>239</v>
      </c>
      <c r="I1267" s="35">
        <v>239</v>
      </c>
    </row>
    <row r="1268" spans="2:9" s="21" customFormat="1" ht="32.25" thickBot="1">
      <c r="B1268" s="269" t="s">
        <v>67</v>
      </c>
      <c r="C1268" s="8" t="s">
        <v>60</v>
      </c>
      <c r="D1268" s="9" t="s">
        <v>97</v>
      </c>
      <c r="E1268" s="9"/>
      <c r="F1268" s="11"/>
      <c r="G1268" s="33">
        <f>G1269</f>
        <v>231962</v>
      </c>
      <c r="H1268" s="33">
        <f>H1269</f>
        <v>250446</v>
      </c>
      <c r="I1268" s="33">
        <f>I1269</f>
        <v>257235</v>
      </c>
    </row>
    <row r="1269" spans="2:9" s="21" customFormat="1" ht="31.5">
      <c r="B1269" s="146" t="s">
        <v>1647</v>
      </c>
      <c r="C1269" s="40" t="s">
        <v>30</v>
      </c>
      <c r="D1269" s="2" t="s">
        <v>111</v>
      </c>
      <c r="E1269" s="132" t="s">
        <v>996</v>
      </c>
      <c r="F1269" s="4"/>
      <c r="G1269" s="35">
        <f>G1270+G1273+G1276</f>
        <v>231962</v>
      </c>
      <c r="H1269" s="35">
        <f>H1270+H1273+H1276</f>
        <v>250446</v>
      </c>
      <c r="I1269" s="35">
        <f>I1270+I1273+I1276</f>
        <v>257235</v>
      </c>
    </row>
    <row r="1270" spans="2:9" s="21" customFormat="1" ht="47.25">
      <c r="B1270" s="121" t="s">
        <v>922</v>
      </c>
      <c r="C1270" s="40" t="s">
        <v>30</v>
      </c>
      <c r="D1270" s="2" t="s">
        <v>111</v>
      </c>
      <c r="E1270" s="132" t="s">
        <v>609</v>
      </c>
      <c r="F1270" s="4"/>
      <c r="G1270" s="35">
        <f aca="true" t="shared" si="69" ref="G1270:I1271">G1271</f>
        <v>21160</v>
      </c>
      <c r="H1270" s="35">
        <f t="shared" si="69"/>
        <v>22372</v>
      </c>
      <c r="I1270" s="35">
        <f t="shared" si="69"/>
        <v>23427</v>
      </c>
    </row>
    <row r="1271" spans="2:9" s="21" customFormat="1" ht="31.5">
      <c r="B1271" s="232" t="s">
        <v>997</v>
      </c>
      <c r="C1271" s="40" t="s">
        <v>30</v>
      </c>
      <c r="D1271" s="2" t="s">
        <v>111</v>
      </c>
      <c r="E1271" s="132" t="s">
        <v>998</v>
      </c>
      <c r="F1271" s="4"/>
      <c r="G1271" s="35">
        <f t="shared" si="69"/>
        <v>21160</v>
      </c>
      <c r="H1271" s="35">
        <f t="shared" si="69"/>
        <v>22372</v>
      </c>
      <c r="I1271" s="35">
        <f t="shared" si="69"/>
        <v>23427</v>
      </c>
    </row>
    <row r="1272" spans="2:9" s="21" customFormat="1" ht="34.5" customHeight="1">
      <c r="B1272" s="121" t="s">
        <v>999</v>
      </c>
      <c r="C1272" s="40" t="s">
        <v>30</v>
      </c>
      <c r="D1272" s="2" t="s">
        <v>111</v>
      </c>
      <c r="E1272" s="132" t="s">
        <v>1000</v>
      </c>
      <c r="F1272" s="4">
        <v>300</v>
      </c>
      <c r="G1272" s="35">
        <v>21160</v>
      </c>
      <c r="H1272" s="35">
        <v>22372</v>
      </c>
      <c r="I1272" s="35">
        <v>23427</v>
      </c>
    </row>
    <row r="1273" spans="2:9" s="21" customFormat="1" ht="15.75">
      <c r="B1273" s="121" t="s">
        <v>1001</v>
      </c>
      <c r="C1273" s="40" t="s">
        <v>30</v>
      </c>
      <c r="D1273" s="2" t="s">
        <v>111</v>
      </c>
      <c r="E1273" s="132" t="s">
        <v>1002</v>
      </c>
      <c r="F1273" s="4"/>
      <c r="G1273" s="35">
        <f>G1274</f>
        <v>31978</v>
      </c>
      <c r="H1273" s="35">
        <f>H1274</f>
        <v>31978</v>
      </c>
      <c r="I1273" s="35">
        <f>I1274</f>
        <v>31978</v>
      </c>
    </row>
    <row r="1274" spans="2:9" s="21" customFormat="1" ht="47.25">
      <c r="B1274" s="150" t="s">
        <v>1007</v>
      </c>
      <c r="C1274" s="40" t="s">
        <v>30</v>
      </c>
      <c r="D1274" s="2" t="s">
        <v>111</v>
      </c>
      <c r="E1274" s="132" t="s">
        <v>1003</v>
      </c>
      <c r="F1274" s="4">
        <v>600</v>
      </c>
      <c r="G1274" s="35">
        <v>31978</v>
      </c>
      <c r="H1274" s="35">
        <v>31978</v>
      </c>
      <c r="I1274" s="35">
        <v>31978</v>
      </c>
    </row>
    <row r="1275" spans="2:9" s="21" customFormat="1" ht="15.75">
      <c r="B1275" s="121" t="s">
        <v>1004</v>
      </c>
      <c r="C1275" s="40" t="s">
        <v>30</v>
      </c>
      <c r="D1275" s="2" t="s">
        <v>111</v>
      </c>
      <c r="E1275" s="132" t="s">
        <v>1005</v>
      </c>
      <c r="F1275" s="4"/>
      <c r="G1275" s="35"/>
      <c r="H1275" s="35"/>
      <c r="I1275" s="35"/>
    </row>
    <row r="1276" spans="2:9" s="21" customFormat="1" ht="15.75">
      <c r="B1276" s="121" t="s">
        <v>965</v>
      </c>
      <c r="C1276" s="40" t="s">
        <v>30</v>
      </c>
      <c r="D1276" s="2" t="s">
        <v>111</v>
      </c>
      <c r="E1276" s="132" t="s">
        <v>966</v>
      </c>
      <c r="F1276" s="22"/>
      <c r="G1276" s="35">
        <f>G1277+G1283</f>
        <v>178824</v>
      </c>
      <c r="H1276" s="35">
        <f>H1277+H1283</f>
        <v>196096</v>
      </c>
      <c r="I1276" s="35">
        <f>I1277+I1283</f>
        <v>201830</v>
      </c>
    </row>
    <row r="1277" spans="2:9" s="21" customFormat="1" ht="31.5">
      <c r="B1277" s="121" t="s">
        <v>162</v>
      </c>
      <c r="C1277" s="40" t="s">
        <v>30</v>
      </c>
      <c r="D1277" s="2" t="s">
        <v>111</v>
      </c>
      <c r="E1277" s="132" t="s">
        <v>967</v>
      </c>
      <c r="F1277" s="22"/>
      <c r="G1277" s="35">
        <f>G1278</f>
        <v>178824</v>
      </c>
      <c r="H1277" s="35">
        <f>H1278</f>
        <v>196096</v>
      </c>
      <c r="I1277" s="35">
        <f>I1278</f>
        <v>201830</v>
      </c>
    </row>
    <row r="1278" spans="2:9" s="21" customFormat="1" ht="31.5">
      <c r="B1278" s="121" t="s">
        <v>968</v>
      </c>
      <c r="C1278" s="40" t="s">
        <v>30</v>
      </c>
      <c r="D1278" s="2" t="s">
        <v>111</v>
      </c>
      <c r="E1278" s="132" t="s">
        <v>969</v>
      </c>
      <c r="F1278" s="22"/>
      <c r="G1278" s="35">
        <f>G1279+G1280+G1281+G1282</f>
        <v>178824</v>
      </c>
      <c r="H1278" s="35">
        <f>H1279+H1280+H1281+H1282</f>
        <v>196096</v>
      </c>
      <c r="I1278" s="35">
        <f>I1279+I1280+I1281+I1282</f>
        <v>201830</v>
      </c>
    </row>
    <row r="1279" spans="2:9" s="21" customFormat="1" ht="78.75">
      <c r="B1279" s="121" t="s">
        <v>1006</v>
      </c>
      <c r="C1279" s="40" t="s">
        <v>30</v>
      </c>
      <c r="D1279" s="2" t="s">
        <v>111</v>
      </c>
      <c r="E1279" s="132" t="s">
        <v>969</v>
      </c>
      <c r="F1279" s="22">
        <v>100</v>
      </c>
      <c r="G1279" s="35">
        <v>65766</v>
      </c>
      <c r="H1279" s="35">
        <v>73881</v>
      </c>
      <c r="I1279" s="35">
        <v>76572</v>
      </c>
    </row>
    <row r="1280" spans="2:9" s="21" customFormat="1" ht="47.25">
      <c r="B1280" s="121" t="s">
        <v>970</v>
      </c>
      <c r="C1280" s="40" t="s">
        <v>30</v>
      </c>
      <c r="D1280" s="2" t="s">
        <v>111</v>
      </c>
      <c r="E1280" s="132" t="s">
        <v>969</v>
      </c>
      <c r="F1280" s="22">
        <v>200</v>
      </c>
      <c r="G1280" s="35">
        <v>16188</v>
      </c>
      <c r="H1280" s="35">
        <v>16188</v>
      </c>
      <c r="I1280" s="35">
        <v>16188</v>
      </c>
    </row>
    <row r="1281" spans="2:9" s="21" customFormat="1" ht="47.25">
      <c r="B1281" s="121" t="s">
        <v>456</v>
      </c>
      <c r="C1281" s="40" t="s">
        <v>30</v>
      </c>
      <c r="D1281" s="2" t="s">
        <v>111</v>
      </c>
      <c r="E1281" s="132" t="s">
        <v>969</v>
      </c>
      <c r="F1281" s="22">
        <v>600</v>
      </c>
      <c r="G1281" s="35">
        <v>94513</v>
      </c>
      <c r="H1281" s="35">
        <v>103670</v>
      </c>
      <c r="I1281" s="35">
        <v>106713</v>
      </c>
    </row>
    <row r="1282" spans="2:9" s="21" customFormat="1" ht="32.25" thickBot="1">
      <c r="B1282" s="121" t="s">
        <v>197</v>
      </c>
      <c r="C1282" s="40" t="s">
        <v>30</v>
      </c>
      <c r="D1282" s="2" t="s">
        <v>111</v>
      </c>
      <c r="E1282" s="132" t="s">
        <v>969</v>
      </c>
      <c r="F1282" s="22">
        <v>800</v>
      </c>
      <c r="G1282" s="35">
        <v>2357</v>
      </c>
      <c r="H1282" s="35">
        <v>2357</v>
      </c>
      <c r="I1282" s="35">
        <v>2357</v>
      </c>
    </row>
    <row r="1283" spans="2:9" s="21" customFormat="1" ht="48" hidden="1" thickBot="1">
      <c r="B1283" s="121" t="s">
        <v>1826</v>
      </c>
      <c r="C1283" s="2" t="s">
        <v>30</v>
      </c>
      <c r="D1283" s="100">
        <v>6</v>
      </c>
      <c r="E1283" s="180" t="s">
        <v>1827</v>
      </c>
      <c r="F1283" s="4"/>
      <c r="G1283" s="35">
        <f>G1284</f>
        <v>0</v>
      </c>
      <c r="H1283" s="35">
        <f>H1284</f>
        <v>0</v>
      </c>
      <c r="I1283" s="35">
        <f>I1284</f>
        <v>0</v>
      </c>
    </row>
    <row r="1284" spans="2:9" s="21" customFormat="1" ht="126.75" hidden="1" thickBot="1">
      <c r="B1284" s="125" t="s">
        <v>1900</v>
      </c>
      <c r="C1284" s="2" t="s">
        <v>30</v>
      </c>
      <c r="D1284" s="100">
        <v>6</v>
      </c>
      <c r="E1284" s="180" t="s">
        <v>1828</v>
      </c>
      <c r="F1284" s="4" t="s">
        <v>18</v>
      </c>
      <c r="G1284" s="35"/>
      <c r="H1284" s="35"/>
      <c r="I1284" s="35"/>
    </row>
    <row r="1285" spans="2:9" s="21" customFormat="1" ht="16.5" thickBot="1">
      <c r="B1285" s="269" t="s">
        <v>24</v>
      </c>
      <c r="C1285" s="8" t="s">
        <v>60</v>
      </c>
      <c r="D1285" s="9" t="s">
        <v>60</v>
      </c>
      <c r="E1285" s="9"/>
      <c r="F1285" s="11"/>
      <c r="G1285" s="33">
        <f>G1286+G1290</f>
        <v>584922</v>
      </c>
      <c r="H1285" s="33">
        <f>H1286+H1290</f>
        <v>629679</v>
      </c>
      <c r="I1285" s="33">
        <f>I1286+I1290</f>
        <v>646504</v>
      </c>
    </row>
    <row r="1286" spans="2:9" s="21" customFormat="1" ht="47.25">
      <c r="B1286" s="149" t="s">
        <v>124</v>
      </c>
      <c r="C1286" s="40" t="s">
        <v>30</v>
      </c>
      <c r="D1286" s="2" t="s">
        <v>30</v>
      </c>
      <c r="E1286" s="114" t="s">
        <v>28</v>
      </c>
      <c r="F1286" s="4"/>
      <c r="G1286" s="35">
        <f aca="true" t="shared" si="70" ref="G1286:I1288">G1287</f>
        <v>355</v>
      </c>
      <c r="H1286" s="35">
        <f t="shared" si="70"/>
        <v>355</v>
      </c>
      <c r="I1286" s="35">
        <f t="shared" si="70"/>
        <v>355</v>
      </c>
    </row>
    <row r="1287" spans="2:9" s="21" customFormat="1" ht="31.5">
      <c r="B1287" s="121" t="s">
        <v>1651</v>
      </c>
      <c r="C1287" s="40" t="s">
        <v>30</v>
      </c>
      <c r="D1287" s="2" t="s">
        <v>30</v>
      </c>
      <c r="E1287" s="114" t="s">
        <v>918</v>
      </c>
      <c r="F1287" s="3"/>
      <c r="G1287" s="35">
        <f t="shared" si="70"/>
        <v>355</v>
      </c>
      <c r="H1287" s="35">
        <f t="shared" si="70"/>
        <v>355</v>
      </c>
      <c r="I1287" s="35">
        <f t="shared" si="70"/>
        <v>355</v>
      </c>
    </row>
    <row r="1288" spans="2:9" s="21" customFormat="1" ht="31.5">
      <c r="B1288" s="125" t="s">
        <v>919</v>
      </c>
      <c r="C1288" s="40" t="s">
        <v>30</v>
      </c>
      <c r="D1288" s="2" t="s">
        <v>30</v>
      </c>
      <c r="E1288" s="132" t="s">
        <v>920</v>
      </c>
      <c r="F1288" s="4"/>
      <c r="G1288" s="35">
        <f t="shared" si="70"/>
        <v>355</v>
      </c>
      <c r="H1288" s="35">
        <f t="shared" si="70"/>
        <v>355</v>
      </c>
      <c r="I1288" s="35">
        <f t="shared" si="70"/>
        <v>355</v>
      </c>
    </row>
    <row r="1289" spans="2:9" s="21" customFormat="1" ht="47.25">
      <c r="B1289" s="150" t="s">
        <v>1008</v>
      </c>
      <c r="C1289" s="40" t="s">
        <v>30</v>
      </c>
      <c r="D1289" s="2" t="s">
        <v>30</v>
      </c>
      <c r="E1289" s="132" t="s">
        <v>921</v>
      </c>
      <c r="F1289" s="3">
        <v>600</v>
      </c>
      <c r="G1289" s="35">
        <v>355</v>
      </c>
      <c r="H1289" s="35">
        <v>355</v>
      </c>
      <c r="I1289" s="35">
        <v>355</v>
      </c>
    </row>
    <row r="1290" spans="2:9" s="21" customFormat="1" ht="31.5">
      <c r="B1290" s="121" t="s">
        <v>1652</v>
      </c>
      <c r="C1290" s="40" t="s">
        <v>30</v>
      </c>
      <c r="D1290" s="2" t="s">
        <v>30</v>
      </c>
      <c r="E1290" s="132" t="s">
        <v>112</v>
      </c>
      <c r="F1290" s="4"/>
      <c r="G1290" s="35">
        <f>G1291+G1300+G1311+G1317+G1329+G1344+G1294+G1325</f>
        <v>584567</v>
      </c>
      <c r="H1290" s="35">
        <f>H1291+H1300+H1311+H1317+H1329+H1344+H1294+H1325</f>
        <v>629324</v>
      </c>
      <c r="I1290" s="35">
        <f>I1291+I1300+I1311+I1317+I1329+I1344+I1294+I1325</f>
        <v>646149</v>
      </c>
    </row>
    <row r="1291" spans="2:9" s="21" customFormat="1" ht="31.5">
      <c r="B1291" s="121" t="s">
        <v>1009</v>
      </c>
      <c r="C1291" s="40" t="s">
        <v>30</v>
      </c>
      <c r="D1291" s="2" t="s">
        <v>30</v>
      </c>
      <c r="E1291" s="132" t="s">
        <v>1010</v>
      </c>
      <c r="F1291" s="4"/>
      <c r="G1291" s="35">
        <f aca="true" t="shared" si="71" ref="G1291:I1292">G1292</f>
        <v>187</v>
      </c>
      <c r="H1291" s="35">
        <f t="shared" si="71"/>
        <v>187</v>
      </c>
      <c r="I1291" s="35">
        <f t="shared" si="71"/>
        <v>187</v>
      </c>
    </row>
    <row r="1292" spans="2:9" s="21" customFormat="1" ht="47.25">
      <c r="B1292" s="121" t="s">
        <v>1447</v>
      </c>
      <c r="C1292" s="40" t="s">
        <v>30</v>
      </c>
      <c r="D1292" s="2" t="s">
        <v>30</v>
      </c>
      <c r="E1292" s="132" t="s">
        <v>1011</v>
      </c>
      <c r="F1292" s="4"/>
      <c r="G1292" s="35">
        <f t="shared" si="71"/>
        <v>187</v>
      </c>
      <c r="H1292" s="35">
        <f t="shared" si="71"/>
        <v>187</v>
      </c>
      <c r="I1292" s="35">
        <f t="shared" si="71"/>
        <v>187</v>
      </c>
    </row>
    <row r="1293" spans="2:9" s="21" customFormat="1" ht="63">
      <c r="B1293" s="121" t="s">
        <v>1012</v>
      </c>
      <c r="C1293" s="40" t="s">
        <v>30</v>
      </c>
      <c r="D1293" s="2" t="s">
        <v>30</v>
      </c>
      <c r="E1293" s="132" t="s">
        <v>1013</v>
      </c>
      <c r="F1293" s="4">
        <v>200</v>
      </c>
      <c r="G1293" s="35">
        <v>187</v>
      </c>
      <c r="H1293" s="35">
        <v>187</v>
      </c>
      <c r="I1293" s="35">
        <v>187</v>
      </c>
    </row>
    <row r="1294" spans="2:9" s="21" customFormat="1" ht="15.75" hidden="1">
      <c r="B1294" s="146" t="s">
        <v>1924</v>
      </c>
      <c r="C1294" s="40" t="s">
        <v>30</v>
      </c>
      <c r="D1294" s="2" t="s">
        <v>30</v>
      </c>
      <c r="E1294" s="132" t="s">
        <v>1923</v>
      </c>
      <c r="F1294" s="4"/>
      <c r="G1294" s="35">
        <f>G1295+G1297</f>
        <v>2686</v>
      </c>
      <c r="H1294" s="35">
        <f>H1295+H1297</f>
        <v>0</v>
      </c>
      <c r="I1294" s="35">
        <f>I1295+I1297</f>
        <v>0</v>
      </c>
    </row>
    <row r="1295" spans="2:9" s="21" customFormat="1" ht="15.75" hidden="1">
      <c r="B1295" s="146" t="s">
        <v>1926</v>
      </c>
      <c r="C1295" s="40" t="s">
        <v>30</v>
      </c>
      <c r="D1295" s="2" t="s">
        <v>30</v>
      </c>
      <c r="E1295" s="132" t="s">
        <v>1925</v>
      </c>
      <c r="F1295" s="4"/>
      <c r="G1295" s="35">
        <f>G1296</f>
        <v>2686</v>
      </c>
      <c r="H1295" s="35">
        <f>H1296</f>
        <v>0</v>
      </c>
      <c r="I1295" s="35">
        <f>I1296</f>
        <v>0</v>
      </c>
    </row>
    <row r="1296" spans="2:9" s="21" customFormat="1" ht="36" customHeight="1" hidden="1">
      <c r="B1296" s="146" t="s">
        <v>1943</v>
      </c>
      <c r="C1296" s="40" t="s">
        <v>30</v>
      </c>
      <c r="D1296" s="2" t="s">
        <v>30</v>
      </c>
      <c r="E1296" s="132" t="s">
        <v>1927</v>
      </c>
      <c r="F1296" s="4" t="s">
        <v>10</v>
      </c>
      <c r="G1296" s="35">
        <v>2686</v>
      </c>
      <c r="H1296" s="35"/>
      <c r="I1296" s="35"/>
    </row>
    <row r="1297" spans="2:9" s="21" customFormat="1" ht="52.5" customHeight="1" hidden="1">
      <c r="B1297" s="322" t="s">
        <v>339</v>
      </c>
      <c r="C1297" s="40" t="s">
        <v>30</v>
      </c>
      <c r="D1297" s="2" t="s">
        <v>30</v>
      </c>
      <c r="E1297" s="132" t="s">
        <v>1945</v>
      </c>
      <c r="F1297" s="4"/>
      <c r="G1297" s="35">
        <f>G1298</f>
        <v>0</v>
      </c>
      <c r="H1297" s="35">
        <f>H1298</f>
        <v>0</v>
      </c>
      <c r="I1297" s="35">
        <f>I1298</f>
        <v>0</v>
      </c>
    </row>
    <row r="1298" spans="2:9" s="21" customFormat="1" ht="63.75" customHeight="1" hidden="1">
      <c r="B1298" s="322" t="s">
        <v>1947</v>
      </c>
      <c r="C1298" s="40" t="s">
        <v>30</v>
      </c>
      <c r="D1298" s="2" t="s">
        <v>30</v>
      </c>
      <c r="E1298" s="132" t="s">
        <v>1946</v>
      </c>
      <c r="F1298" s="4" t="s">
        <v>1594</v>
      </c>
      <c r="G1298" s="35"/>
      <c r="H1298" s="35"/>
      <c r="I1298" s="35"/>
    </row>
    <row r="1299" spans="2:9" s="21" customFormat="1" ht="36" customHeight="1" hidden="1">
      <c r="B1299" s="146"/>
      <c r="C1299" s="40" t="s">
        <v>30</v>
      </c>
      <c r="D1299" s="2" t="s">
        <v>30</v>
      </c>
      <c r="E1299" s="132"/>
      <c r="F1299" s="4"/>
      <c r="G1299" s="35"/>
      <c r="H1299" s="35"/>
      <c r="I1299" s="35"/>
    </row>
    <row r="1300" spans="2:9" s="21" customFormat="1" ht="47.25">
      <c r="B1300" s="121" t="s">
        <v>922</v>
      </c>
      <c r="C1300" s="40" t="s">
        <v>30</v>
      </c>
      <c r="D1300" s="2" t="s">
        <v>30</v>
      </c>
      <c r="E1300" s="132" t="s">
        <v>609</v>
      </c>
      <c r="F1300" s="4"/>
      <c r="G1300" s="35">
        <f>G1301+G1308</f>
        <v>21503</v>
      </c>
      <c r="H1300" s="35">
        <f>H1301+H1308</f>
        <v>24493</v>
      </c>
      <c r="I1300" s="35">
        <f>I1301+I1308</f>
        <v>24131</v>
      </c>
    </row>
    <row r="1301" spans="2:9" s="21" customFormat="1" ht="47.25">
      <c r="B1301" s="121" t="s">
        <v>1014</v>
      </c>
      <c r="C1301" s="40" t="s">
        <v>30</v>
      </c>
      <c r="D1301" s="2" t="s">
        <v>30</v>
      </c>
      <c r="E1301" s="132" t="s">
        <v>1015</v>
      </c>
      <c r="F1301" s="4"/>
      <c r="G1301" s="35">
        <f>G1302+G1303+G1304+G1305+G1306+G1307</f>
        <v>21503</v>
      </c>
      <c r="H1301" s="35">
        <f>H1302+H1303+H1304+H1305+H1306+H1307</f>
        <v>24493</v>
      </c>
      <c r="I1301" s="35">
        <f>I1302+I1303+I1304+I1305+I1306+I1307</f>
        <v>24131</v>
      </c>
    </row>
    <row r="1302" spans="2:9" s="21" customFormat="1" ht="63" hidden="1">
      <c r="B1302" s="121" t="s">
        <v>1016</v>
      </c>
      <c r="C1302" s="40" t="s">
        <v>30</v>
      </c>
      <c r="D1302" s="2" t="s">
        <v>30</v>
      </c>
      <c r="E1302" s="132" t="s">
        <v>1017</v>
      </c>
      <c r="F1302" s="4">
        <v>600</v>
      </c>
      <c r="G1302" s="35"/>
      <c r="H1302" s="35"/>
      <c r="I1302" s="35"/>
    </row>
    <row r="1303" spans="2:9" s="21" customFormat="1" ht="78.75" hidden="1">
      <c r="B1303" s="121" t="s">
        <v>1050</v>
      </c>
      <c r="C1303" s="40" t="s">
        <v>30</v>
      </c>
      <c r="D1303" s="2" t="s">
        <v>30</v>
      </c>
      <c r="E1303" s="132" t="s">
        <v>938</v>
      </c>
      <c r="F1303" s="4">
        <v>600</v>
      </c>
      <c r="G1303" s="35"/>
      <c r="H1303" s="35"/>
      <c r="I1303" s="35"/>
    </row>
    <row r="1304" spans="2:9" s="21" customFormat="1" ht="63" hidden="1">
      <c r="B1304" s="121" t="s">
        <v>1016</v>
      </c>
      <c r="C1304" s="40" t="s">
        <v>30</v>
      </c>
      <c r="D1304" s="2" t="s">
        <v>30</v>
      </c>
      <c r="E1304" s="132" t="s">
        <v>1018</v>
      </c>
      <c r="F1304" s="4">
        <v>600</v>
      </c>
      <c r="G1304" s="35"/>
      <c r="H1304" s="35"/>
      <c r="I1304" s="35"/>
    </row>
    <row r="1305" spans="2:9" s="21" customFormat="1" ht="47.25" hidden="1">
      <c r="B1305" s="254" t="s">
        <v>939</v>
      </c>
      <c r="C1305" s="40" t="s">
        <v>30</v>
      </c>
      <c r="D1305" s="2" t="s">
        <v>30</v>
      </c>
      <c r="E1305" s="132" t="s">
        <v>940</v>
      </c>
      <c r="F1305" s="4" t="s">
        <v>18</v>
      </c>
      <c r="G1305" s="35"/>
      <c r="H1305" s="35"/>
      <c r="I1305" s="35"/>
    </row>
    <row r="1306" spans="2:9" s="21" customFormat="1" ht="94.5">
      <c r="B1306" s="254" t="s">
        <v>2067</v>
      </c>
      <c r="C1306" s="40" t="s">
        <v>30</v>
      </c>
      <c r="D1306" s="2" t="s">
        <v>30</v>
      </c>
      <c r="E1306" s="132" t="s">
        <v>2068</v>
      </c>
      <c r="F1306" s="4">
        <v>600</v>
      </c>
      <c r="G1306" s="35">
        <v>16110</v>
      </c>
      <c r="H1306" s="35">
        <v>19100</v>
      </c>
      <c r="I1306" s="35">
        <v>18738</v>
      </c>
    </row>
    <row r="1307" spans="2:9" s="21" customFormat="1" ht="94.5">
      <c r="B1307" s="254" t="s">
        <v>2056</v>
      </c>
      <c r="C1307" s="40" t="s">
        <v>30</v>
      </c>
      <c r="D1307" s="2" t="s">
        <v>30</v>
      </c>
      <c r="E1307" s="132" t="s">
        <v>2057</v>
      </c>
      <c r="F1307" s="4">
        <v>600</v>
      </c>
      <c r="G1307" s="35">
        <v>5393</v>
      </c>
      <c r="H1307" s="35">
        <v>5393</v>
      </c>
      <c r="I1307" s="35">
        <v>5393</v>
      </c>
    </row>
    <row r="1308" spans="2:9" s="21" customFormat="1" ht="15.75" hidden="1">
      <c r="B1308" s="318" t="s">
        <v>1901</v>
      </c>
      <c r="C1308" s="40" t="s">
        <v>30</v>
      </c>
      <c r="D1308" s="2" t="s">
        <v>30</v>
      </c>
      <c r="E1308" s="132" t="s">
        <v>1402</v>
      </c>
      <c r="F1308" s="4"/>
      <c r="G1308" s="35">
        <f>G1309+G1310</f>
        <v>0</v>
      </c>
      <c r="H1308" s="35">
        <f>H1309+H1310</f>
        <v>0</v>
      </c>
      <c r="I1308" s="35">
        <f>I1309+I1310</f>
        <v>0</v>
      </c>
    </row>
    <row r="1309" spans="2:9" s="21" customFormat="1" ht="31.5" hidden="1">
      <c r="B1309" s="318" t="s">
        <v>1783</v>
      </c>
      <c r="C1309" s="40" t="s">
        <v>30</v>
      </c>
      <c r="D1309" s="2" t="s">
        <v>30</v>
      </c>
      <c r="E1309" s="132" t="s">
        <v>1903</v>
      </c>
      <c r="F1309" s="4" t="s">
        <v>10</v>
      </c>
      <c r="G1309" s="35"/>
      <c r="H1309" s="35"/>
      <c r="I1309" s="35"/>
    </row>
    <row r="1310" spans="2:9" s="21" customFormat="1" ht="31.5" hidden="1">
      <c r="B1310" s="318" t="s">
        <v>1902</v>
      </c>
      <c r="C1310" s="40" t="s">
        <v>30</v>
      </c>
      <c r="D1310" s="2" t="s">
        <v>30</v>
      </c>
      <c r="E1310" s="132" t="s">
        <v>1403</v>
      </c>
      <c r="F1310" s="4" t="s">
        <v>10</v>
      </c>
      <c r="G1310" s="35"/>
      <c r="H1310" s="35"/>
      <c r="I1310" s="35"/>
    </row>
    <row r="1311" spans="2:9" s="21" customFormat="1" ht="15.75">
      <c r="B1311" s="121" t="s">
        <v>941</v>
      </c>
      <c r="C1311" s="40" t="s">
        <v>30</v>
      </c>
      <c r="D1311" s="2" t="s">
        <v>30</v>
      </c>
      <c r="E1311" s="132" t="s">
        <v>615</v>
      </c>
      <c r="F1311" s="4"/>
      <c r="G1311" s="35">
        <f aca="true" t="shared" si="72" ref="G1311:I1312">G1312</f>
        <v>20054</v>
      </c>
      <c r="H1311" s="35">
        <f t="shared" si="72"/>
        <v>20054</v>
      </c>
      <c r="I1311" s="35">
        <f t="shared" si="72"/>
        <v>20054</v>
      </c>
    </row>
    <row r="1312" spans="2:9" s="21" customFormat="1" ht="31.5">
      <c r="B1312" s="121" t="s">
        <v>162</v>
      </c>
      <c r="C1312" s="40" t="s">
        <v>30</v>
      </c>
      <c r="D1312" s="2" t="s">
        <v>30</v>
      </c>
      <c r="E1312" s="132" t="s">
        <v>954</v>
      </c>
      <c r="F1312" s="4"/>
      <c r="G1312" s="35">
        <f t="shared" si="72"/>
        <v>20054</v>
      </c>
      <c r="H1312" s="35">
        <f t="shared" si="72"/>
        <v>20054</v>
      </c>
      <c r="I1312" s="35">
        <f t="shared" si="72"/>
        <v>20054</v>
      </c>
    </row>
    <row r="1313" spans="2:9" s="21" customFormat="1" ht="47.25">
      <c r="B1313" s="121" t="s">
        <v>970</v>
      </c>
      <c r="C1313" s="40" t="s">
        <v>30</v>
      </c>
      <c r="D1313" s="2" t="s">
        <v>30</v>
      </c>
      <c r="E1313" s="132" t="s">
        <v>955</v>
      </c>
      <c r="F1313" s="4">
        <v>200</v>
      </c>
      <c r="G1313" s="35">
        <v>20054</v>
      </c>
      <c r="H1313" s="35">
        <v>20054</v>
      </c>
      <c r="I1313" s="35">
        <v>20054</v>
      </c>
    </row>
    <row r="1314" spans="2:9" s="21" customFormat="1" ht="24.75" customHeight="1" hidden="1">
      <c r="B1314" s="318"/>
      <c r="C1314" s="40"/>
      <c r="D1314" s="2"/>
      <c r="E1314" s="132"/>
      <c r="F1314" s="4"/>
      <c r="G1314" s="35"/>
      <c r="H1314" s="35"/>
      <c r="I1314" s="35"/>
    </row>
    <row r="1315" spans="2:9" s="21" customFormat="1" ht="36.75" customHeight="1" hidden="1">
      <c r="B1315" s="318"/>
      <c r="C1315" s="40"/>
      <c r="D1315" s="2"/>
      <c r="E1315" s="132"/>
      <c r="F1315" s="4"/>
      <c r="G1315" s="35"/>
      <c r="H1315" s="35"/>
      <c r="I1315" s="35"/>
    </row>
    <row r="1316" spans="2:9" s="21" customFormat="1" ht="39.75" customHeight="1" hidden="1">
      <c r="B1316" s="318"/>
      <c r="C1316" s="40"/>
      <c r="D1316" s="2"/>
      <c r="E1316" s="132"/>
      <c r="F1316" s="4"/>
      <c r="G1316" s="35"/>
      <c r="H1316" s="35"/>
      <c r="I1316" s="35"/>
    </row>
    <row r="1317" spans="2:9" s="21" customFormat="1" ht="15.75">
      <c r="B1317" s="121" t="s">
        <v>959</v>
      </c>
      <c r="C1317" s="40" t="s">
        <v>30</v>
      </c>
      <c r="D1317" s="2" t="s">
        <v>30</v>
      </c>
      <c r="E1317" s="132" t="s">
        <v>994</v>
      </c>
      <c r="F1317" s="4"/>
      <c r="G1317" s="35">
        <f>G1318+G1320+G1322</f>
        <v>30825</v>
      </c>
      <c r="H1317" s="35">
        <f>H1318+H1320+H1322</f>
        <v>31825</v>
      </c>
      <c r="I1317" s="35">
        <f>I1318+I1320+I1322</f>
        <v>32825</v>
      </c>
    </row>
    <row r="1318" spans="2:9" s="21" customFormat="1" ht="31.5">
      <c r="B1318" s="121" t="s">
        <v>1019</v>
      </c>
      <c r="C1318" s="40" t="s">
        <v>30</v>
      </c>
      <c r="D1318" s="2" t="s">
        <v>30</v>
      </c>
      <c r="E1318" s="132" t="s">
        <v>1020</v>
      </c>
      <c r="F1318" s="4"/>
      <c r="G1318" s="35">
        <f>G1319</f>
        <v>2650</v>
      </c>
      <c r="H1318" s="35">
        <f>H1319</f>
        <v>2650</v>
      </c>
      <c r="I1318" s="35">
        <f>I1319</f>
        <v>2650</v>
      </c>
    </row>
    <row r="1319" spans="2:9" s="21" customFormat="1" ht="47.25">
      <c r="B1319" s="121" t="s">
        <v>1021</v>
      </c>
      <c r="C1319" s="40" t="s">
        <v>30</v>
      </c>
      <c r="D1319" s="2" t="s">
        <v>30</v>
      </c>
      <c r="E1319" s="132" t="s">
        <v>1022</v>
      </c>
      <c r="F1319" s="4">
        <v>200</v>
      </c>
      <c r="G1319" s="35">
        <v>2650</v>
      </c>
      <c r="H1319" s="35">
        <v>2650</v>
      </c>
      <c r="I1319" s="35">
        <v>2650</v>
      </c>
    </row>
    <row r="1320" spans="2:9" s="21" customFormat="1" ht="31.5">
      <c r="B1320" s="121" t="s">
        <v>1023</v>
      </c>
      <c r="C1320" s="40" t="s">
        <v>30</v>
      </c>
      <c r="D1320" s="2" t="s">
        <v>30</v>
      </c>
      <c r="E1320" s="132" t="s">
        <v>1024</v>
      </c>
      <c r="F1320" s="4"/>
      <c r="G1320" s="35">
        <f>G1321</f>
        <v>175</v>
      </c>
      <c r="H1320" s="35">
        <f>H1321</f>
        <v>175</v>
      </c>
      <c r="I1320" s="35">
        <f>I1321</f>
        <v>175</v>
      </c>
    </row>
    <row r="1321" spans="2:9" s="21" customFormat="1" ht="31.5">
      <c r="B1321" s="121" t="s">
        <v>1025</v>
      </c>
      <c r="C1321" s="40" t="s">
        <v>30</v>
      </c>
      <c r="D1321" s="2" t="s">
        <v>30</v>
      </c>
      <c r="E1321" s="132" t="s">
        <v>1026</v>
      </c>
      <c r="F1321" s="4">
        <v>800</v>
      </c>
      <c r="G1321" s="35">
        <v>175</v>
      </c>
      <c r="H1321" s="35">
        <v>175</v>
      </c>
      <c r="I1321" s="35">
        <v>175</v>
      </c>
    </row>
    <row r="1322" spans="2:9" s="21" customFormat="1" ht="31.5">
      <c r="B1322" s="121" t="s">
        <v>1027</v>
      </c>
      <c r="C1322" s="40" t="s">
        <v>30</v>
      </c>
      <c r="D1322" s="2" t="s">
        <v>30</v>
      </c>
      <c r="E1322" s="132" t="s">
        <v>1028</v>
      </c>
      <c r="F1322" s="4"/>
      <c r="G1322" s="35">
        <f>G1323+G1324</f>
        <v>28000</v>
      </c>
      <c r="H1322" s="35">
        <f>H1323+H1324</f>
        <v>29000</v>
      </c>
      <c r="I1322" s="35">
        <f>I1323+I1324</f>
        <v>30000</v>
      </c>
    </row>
    <row r="1323" spans="2:9" s="21" customFormat="1" ht="47.25">
      <c r="B1323" s="121" t="s">
        <v>1051</v>
      </c>
      <c r="C1323" s="40" t="s">
        <v>30</v>
      </c>
      <c r="D1323" s="2" t="s">
        <v>30</v>
      </c>
      <c r="E1323" s="132" t="s">
        <v>1029</v>
      </c>
      <c r="F1323" s="4">
        <v>300</v>
      </c>
      <c r="G1323" s="35">
        <v>28000</v>
      </c>
      <c r="H1323" s="35">
        <v>29000</v>
      </c>
      <c r="I1323" s="35">
        <v>30000</v>
      </c>
    </row>
    <row r="1324" spans="2:9" s="21" customFormat="1" ht="47.25" hidden="1">
      <c r="B1324" s="121" t="s">
        <v>1673</v>
      </c>
      <c r="C1324" s="40" t="s">
        <v>30</v>
      </c>
      <c r="D1324" s="2" t="s">
        <v>30</v>
      </c>
      <c r="E1324" s="132" t="s">
        <v>1030</v>
      </c>
      <c r="F1324" s="4" t="s">
        <v>75</v>
      </c>
      <c r="G1324" s="35"/>
      <c r="H1324" s="35"/>
      <c r="I1324" s="35"/>
    </row>
    <row r="1325" spans="2:9" s="21" customFormat="1" ht="31.5" hidden="1">
      <c r="B1325" s="121" t="s">
        <v>971</v>
      </c>
      <c r="C1325" s="40" t="s">
        <v>30</v>
      </c>
      <c r="D1325" s="2" t="s">
        <v>30</v>
      </c>
      <c r="E1325" s="132" t="s">
        <v>2069</v>
      </c>
      <c r="F1325" s="4"/>
      <c r="G1325" s="35">
        <f>G1326</f>
        <v>3719</v>
      </c>
      <c r="H1325" s="35">
        <f>H1326</f>
        <v>0</v>
      </c>
      <c r="I1325" s="35">
        <f>I1326</f>
        <v>0</v>
      </c>
    </row>
    <row r="1326" spans="2:9" s="21" customFormat="1" ht="31.5" hidden="1">
      <c r="B1326" s="121" t="s">
        <v>2059</v>
      </c>
      <c r="C1326" s="40" t="s">
        <v>30</v>
      </c>
      <c r="D1326" s="2" t="s">
        <v>30</v>
      </c>
      <c r="E1326" s="132" t="s">
        <v>981</v>
      </c>
      <c r="F1326" s="4"/>
      <c r="G1326" s="35">
        <f>G1327+G1328</f>
        <v>3719</v>
      </c>
      <c r="H1326" s="35">
        <f>H1327+H1328</f>
        <v>0</v>
      </c>
      <c r="I1326" s="35">
        <f>I1327+I1328</f>
        <v>0</v>
      </c>
    </row>
    <row r="1327" spans="2:9" s="21" customFormat="1" ht="126" hidden="1">
      <c r="B1327" s="121" t="s">
        <v>2070</v>
      </c>
      <c r="C1327" s="40" t="s">
        <v>30</v>
      </c>
      <c r="D1327" s="2" t="s">
        <v>30</v>
      </c>
      <c r="E1327" s="132" t="s">
        <v>2071</v>
      </c>
      <c r="F1327" s="4">
        <v>200</v>
      </c>
      <c r="G1327" s="35">
        <v>2861</v>
      </c>
      <c r="H1327" s="35">
        <v>0</v>
      </c>
      <c r="I1327" s="35">
        <v>0</v>
      </c>
    </row>
    <row r="1328" spans="2:9" s="21" customFormat="1" ht="138.75" customHeight="1" hidden="1">
      <c r="B1328" s="121" t="s">
        <v>2072</v>
      </c>
      <c r="C1328" s="40" t="s">
        <v>30</v>
      </c>
      <c r="D1328" s="2" t="s">
        <v>30</v>
      </c>
      <c r="E1328" s="132" t="s">
        <v>2073</v>
      </c>
      <c r="F1328" s="4">
        <v>200</v>
      </c>
      <c r="G1328" s="35">
        <v>858</v>
      </c>
      <c r="H1328" s="35">
        <v>0</v>
      </c>
      <c r="I1328" s="35">
        <v>0</v>
      </c>
    </row>
    <row r="1329" spans="2:9" s="21" customFormat="1" ht="15.75">
      <c r="B1329" s="121" t="s">
        <v>965</v>
      </c>
      <c r="C1329" s="40" t="s">
        <v>30</v>
      </c>
      <c r="D1329" s="2" t="s">
        <v>30</v>
      </c>
      <c r="E1329" s="132" t="s">
        <v>966</v>
      </c>
      <c r="F1329" s="4"/>
      <c r="G1329" s="35">
        <f>G1330+G1336+G1342</f>
        <v>487939</v>
      </c>
      <c r="H1329" s="35">
        <f>H1330+H1336+H1342</f>
        <v>535111</v>
      </c>
      <c r="I1329" s="35">
        <f>I1330+I1336+I1342</f>
        <v>551298</v>
      </c>
    </row>
    <row r="1330" spans="2:9" s="21" customFormat="1" ht="31.5">
      <c r="B1330" s="121" t="s">
        <v>162</v>
      </c>
      <c r="C1330" s="40" t="s">
        <v>30</v>
      </c>
      <c r="D1330" s="2" t="s">
        <v>30</v>
      </c>
      <c r="E1330" s="132" t="s">
        <v>967</v>
      </c>
      <c r="F1330" s="4"/>
      <c r="G1330" s="35">
        <f>G1331</f>
        <v>487939</v>
      </c>
      <c r="H1330" s="35">
        <f>H1331</f>
        <v>535111</v>
      </c>
      <c r="I1330" s="35">
        <f>I1331</f>
        <v>551298</v>
      </c>
    </row>
    <row r="1331" spans="2:9" s="21" customFormat="1" ht="31.5">
      <c r="B1331" s="121" t="s">
        <v>968</v>
      </c>
      <c r="C1331" s="40" t="s">
        <v>30</v>
      </c>
      <c r="D1331" s="2" t="s">
        <v>30</v>
      </c>
      <c r="E1331" s="132" t="s">
        <v>991</v>
      </c>
      <c r="F1331" s="4"/>
      <c r="G1331" s="35">
        <f>G1332+G1333+G1334+G1335</f>
        <v>487939</v>
      </c>
      <c r="H1331" s="35">
        <f>H1332+H1333+H1334+H1335</f>
        <v>535111</v>
      </c>
      <c r="I1331" s="35">
        <f>I1332+I1333+I1334+I1335</f>
        <v>551298</v>
      </c>
    </row>
    <row r="1332" spans="2:9" s="21" customFormat="1" ht="78.75">
      <c r="B1332" s="121" t="s">
        <v>163</v>
      </c>
      <c r="C1332" s="40" t="s">
        <v>30</v>
      </c>
      <c r="D1332" s="2" t="s">
        <v>30</v>
      </c>
      <c r="E1332" s="132" t="s">
        <v>991</v>
      </c>
      <c r="F1332" s="4">
        <v>100</v>
      </c>
      <c r="G1332" s="35">
        <v>229388</v>
      </c>
      <c r="H1332" s="35">
        <v>249144</v>
      </c>
      <c r="I1332" s="35">
        <v>255603</v>
      </c>
    </row>
    <row r="1333" spans="2:9" s="21" customFormat="1" ht="47.25">
      <c r="B1333" s="121" t="s">
        <v>970</v>
      </c>
      <c r="C1333" s="40" t="s">
        <v>30</v>
      </c>
      <c r="D1333" s="2" t="s">
        <v>30</v>
      </c>
      <c r="E1333" s="132" t="s">
        <v>991</v>
      </c>
      <c r="F1333" s="4">
        <v>200</v>
      </c>
      <c r="G1333" s="35">
        <v>37408</v>
      </c>
      <c r="H1333" s="35">
        <v>38266</v>
      </c>
      <c r="I1333" s="35">
        <v>38266</v>
      </c>
    </row>
    <row r="1334" spans="2:9" s="21" customFormat="1" ht="47.25">
      <c r="B1334" s="121" t="s">
        <v>456</v>
      </c>
      <c r="C1334" s="40" t="s">
        <v>30</v>
      </c>
      <c r="D1334" s="2" t="s">
        <v>30</v>
      </c>
      <c r="E1334" s="132" t="s">
        <v>991</v>
      </c>
      <c r="F1334" s="4">
        <v>600</v>
      </c>
      <c r="G1334" s="35">
        <v>219434</v>
      </c>
      <c r="H1334" s="35">
        <v>245992</v>
      </c>
      <c r="I1334" s="35">
        <v>255720</v>
      </c>
    </row>
    <row r="1335" spans="2:9" s="21" customFormat="1" ht="31.5">
      <c r="B1335" s="121" t="s">
        <v>164</v>
      </c>
      <c r="C1335" s="40" t="s">
        <v>30</v>
      </c>
      <c r="D1335" s="2" t="s">
        <v>30</v>
      </c>
      <c r="E1335" s="132" t="s">
        <v>991</v>
      </c>
      <c r="F1335" s="4">
        <v>800</v>
      </c>
      <c r="G1335" s="35">
        <v>1709</v>
      </c>
      <c r="H1335" s="35">
        <v>1709</v>
      </c>
      <c r="I1335" s="35">
        <v>1709</v>
      </c>
    </row>
    <row r="1336" spans="2:9" s="21" customFormat="1" ht="31.5" hidden="1">
      <c r="B1336" s="121" t="s">
        <v>1600</v>
      </c>
      <c r="C1336" s="40" t="s">
        <v>30</v>
      </c>
      <c r="D1336" s="2" t="s">
        <v>30</v>
      </c>
      <c r="E1336" s="132" t="s">
        <v>1031</v>
      </c>
      <c r="F1336" s="4"/>
      <c r="G1336" s="35">
        <f>G1337</f>
        <v>0</v>
      </c>
      <c r="H1336" s="35">
        <f>H1337</f>
        <v>0</v>
      </c>
      <c r="I1336" s="35">
        <f>I1337</f>
        <v>0</v>
      </c>
    </row>
    <row r="1337" spans="2:9" s="21" customFormat="1" ht="31.5" hidden="1">
      <c r="B1337" s="121" t="s">
        <v>1032</v>
      </c>
      <c r="C1337" s="40" t="s">
        <v>30</v>
      </c>
      <c r="D1337" s="2" t="s">
        <v>30</v>
      </c>
      <c r="E1337" s="132" t="s">
        <v>1033</v>
      </c>
      <c r="F1337" s="4">
        <v>500</v>
      </c>
      <c r="G1337" s="35"/>
      <c r="H1337" s="35"/>
      <c r="I1337" s="35"/>
    </row>
    <row r="1338" spans="2:9" s="21" customFormat="1" ht="31.5" hidden="1">
      <c r="B1338" s="121" t="s">
        <v>1034</v>
      </c>
      <c r="C1338" s="40" t="s">
        <v>30</v>
      </c>
      <c r="D1338" s="2" t="s">
        <v>30</v>
      </c>
      <c r="E1338" s="132" t="s">
        <v>1035</v>
      </c>
      <c r="F1338" s="4"/>
      <c r="G1338" s="35">
        <v>0</v>
      </c>
      <c r="H1338" s="35">
        <v>0</v>
      </c>
      <c r="I1338" s="35">
        <v>0</v>
      </c>
    </row>
    <row r="1339" spans="2:9" s="21" customFormat="1" ht="31.5" hidden="1">
      <c r="B1339" s="121" t="s">
        <v>1036</v>
      </c>
      <c r="C1339" s="40" t="s">
        <v>30</v>
      </c>
      <c r="D1339" s="2" t="s">
        <v>30</v>
      </c>
      <c r="E1339" s="132" t="s">
        <v>1037</v>
      </c>
      <c r="F1339" s="4"/>
      <c r="G1339" s="35"/>
      <c r="H1339" s="35"/>
      <c r="I1339" s="35"/>
    </row>
    <row r="1340" spans="2:9" s="21" customFormat="1" ht="15.75" hidden="1">
      <c r="B1340" s="121" t="s">
        <v>1448</v>
      </c>
      <c r="C1340" s="40" t="s">
        <v>30</v>
      </c>
      <c r="D1340" s="2" t="s">
        <v>30</v>
      </c>
      <c r="E1340" s="132" t="s">
        <v>1038</v>
      </c>
      <c r="F1340" s="4"/>
      <c r="G1340" s="35">
        <v>0</v>
      </c>
      <c r="H1340" s="35">
        <v>0</v>
      </c>
      <c r="I1340" s="35">
        <v>0</v>
      </c>
    </row>
    <row r="1341" spans="2:9" s="21" customFormat="1" ht="15.75" hidden="1">
      <c r="B1341" s="121" t="s">
        <v>1449</v>
      </c>
      <c r="C1341" s="40" t="s">
        <v>30</v>
      </c>
      <c r="D1341" s="2" t="s">
        <v>30</v>
      </c>
      <c r="E1341" s="132" t="s">
        <v>1039</v>
      </c>
      <c r="F1341" s="4" t="s">
        <v>927</v>
      </c>
      <c r="G1341" s="35"/>
      <c r="H1341" s="35"/>
      <c r="I1341" s="35"/>
    </row>
    <row r="1342" spans="2:9" s="21" customFormat="1" ht="47.25" hidden="1">
      <c r="B1342" s="121" t="s">
        <v>1826</v>
      </c>
      <c r="C1342" s="2" t="s">
        <v>30</v>
      </c>
      <c r="D1342" s="100">
        <v>9</v>
      </c>
      <c r="E1342" s="114" t="s">
        <v>1827</v>
      </c>
      <c r="F1342" s="4"/>
      <c r="G1342" s="35">
        <f>G1343</f>
        <v>0</v>
      </c>
      <c r="H1342" s="35">
        <f>H1343</f>
        <v>0</v>
      </c>
      <c r="I1342" s="35">
        <f>I1343</f>
        <v>0</v>
      </c>
    </row>
    <row r="1343" spans="2:9" s="21" customFormat="1" ht="126" hidden="1">
      <c r="B1343" s="125" t="s">
        <v>1900</v>
      </c>
      <c r="C1343" s="2" t="s">
        <v>30</v>
      </c>
      <c r="D1343" s="100">
        <v>9</v>
      </c>
      <c r="E1343" s="114" t="s">
        <v>1828</v>
      </c>
      <c r="F1343" s="4" t="s">
        <v>18</v>
      </c>
      <c r="G1343" s="35"/>
      <c r="H1343" s="35"/>
      <c r="I1343" s="35"/>
    </row>
    <row r="1344" spans="2:9" s="21" customFormat="1" ht="18" customHeight="1">
      <c r="B1344" s="121" t="s">
        <v>156</v>
      </c>
      <c r="C1344" s="40" t="s">
        <v>30</v>
      </c>
      <c r="D1344" s="2" t="s">
        <v>30</v>
      </c>
      <c r="E1344" s="132" t="s">
        <v>1040</v>
      </c>
      <c r="F1344" s="4"/>
      <c r="G1344" s="35">
        <f>G1345+G1348+G1352</f>
        <v>17654</v>
      </c>
      <c r="H1344" s="35">
        <f>H1345+H1348+H1352</f>
        <v>17654</v>
      </c>
      <c r="I1344" s="35">
        <f>I1345+I1348+I1352</f>
        <v>17654</v>
      </c>
    </row>
    <row r="1345" spans="2:9" s="21" customFormat="1" ht="19.5" customHeight="1">
      <c r="B1345" s="121" t="s">
        <v>1041</v>
      </c>
      <c r="C1345" s="40" t="s">
        <v>30</v>
      </c>
      <c r="D1345" s="2" t="s">
        <v>30</v>
      </c>
      <c r="E1345" s="132" t="s">
        <v>1042</v>
      </c>
      <c r="F1345" s="4"/>
      <c r="G1345" s="35">
        <f>G1346+G1347</f>
        <v>200</v>
      </c>
      <c r="H1345" s="35">
        <f>H1346+H1347</f>
        <v>200</v>
      </c>
      <c r="I1345" s="35">
        <f>I1346+I1347</f>
        <v>200</v>
      </c>
    </row>
    <row r="1346" spans="2:9" s="21" customFormat="1" ht="20.25" customHeight="1">
      <c r="B1346" s="121" t="s">
        <v>1043</v>
      </c>
      <c r="C1346" s="40" t="s">
        <v>30</v>
      </c>
      <c r="D1346" s="2" t="s">
        <v>30</v>
      </c>
      <c r="E1346" s="132" t="s">
        <v>1044</v>
      </c>
      <c r="F1346" s="4">
        <v>800</v>
      </c>
      <c r="G1346" s="35">
        <v>200</v>
      </c>
      <c r="H1346" s="35">
        <v>200</v>
      </c>
      <c r="I1346" s="35">
        <v>200</v>
      </c>
    </row>
    <row r="1347" spans="2:9" s="21" customFormat="1" ht="37.5" customHeight="1" hidden="1">
      <c r="B1347" s="121" t="s">
        <v>1868</v>
      </c>
      <c r="C1347" s="40">
        <v>9</v>
      </c>
      <c r="D1347" s="2">
        <v>9</v>
      </c>
      <c r="E1347" s="132" t="s">
        <v>1867</v>
      </c>
      <c r="F1347" s="4" t="s">
        <v>64</v>
      </c>
      <c r="G1347" s="35"/>
      <c r="H1347" s="35"/>
      <c r="I1347" s="35"/>
    </row>
    <row r="1348" spans="2:9" s="21" customFormat="1" ht="15.75">
      <c r="B1348" s="121" t="s">
        <v>1045</v>
      </c>
      <c r="C1348" s="40" t="s">
        <v>30</v>
      </c>
      <c r="D1348" s="2" t="s">
        <v>30</v>
      </c>
      <c r="E1348" s="132" t="s">
        <v>1046</v>
      </c>
      <c r="F1348" s="4" t="s">
        <v>927</v>
      </c>
      <c r="G1348" s="35">
        <f>G1349+G1350+G1351</f>
        <v>16279</v>
      </c>
      <c r="H1348" s="35">
        <f>H1349+H1350+H1351</f>
        <v>16279</v>
      </c>
      <c r="I1348" s="35">
        <f>I1349+I1350+I1351</f>
        <v>16279</v>
      </c>
    </row>
    <row r="1349" spans="2:9" s="21" customFormat="1" ht="63">
      <c r="B1349" s="121" t="s">
        <v>1047</v>
      </c>
      <c r="C1349" s="40" t="s">
        <v>30</v>
      </c>
      <c r="D1349" s="2" t="s">
        <v>30</v>
      </c>
      <c r="E1349" s="132" t="s">
        <v>1048</v>
      </c>
      <c r="F1349" s="4">
        <v>100</v>
      </c>
      <c r="G1349" s="35">
        <v>200</v>
      </c>
      <c r="H1349" s="35">
        <v>200</v>
      </c>
      <c r="I1349" s="35">
        <v>200</v>
      </c>
    </row>
    <row r="1350" spans="2:9" s="21" customFormat="1" ht="31.5">
      <c r="B1350" s="121" t="s">
        <v>759</v>
      </c>
      <c r="C1350" s="40" t="s">
        <v>30</v>
      </c>
      <c r="D1350" s="2" t="s">
        <v>30</v>
      </c>
      <c r="E1350" s="132" t="s">
        <v>1048</v>
      </c>
      <c r="F1350" s="4">
        <v>200</v>
      </c>
      <c r="G1350" s="35">
        <v>15979</v>
      </c>
      <c r="H1350" s="35">
        <v>15979</v>
      </c>
      <c r="I1350" s="35">
        <v>15979</v>
      </c>
    </row>
    <row r="1351" spans="2:9" s="21" customFormat="1" ht="15.75">
      <c r="B1351" s="121" t="s">
        <v>1049</v>
      </c>
      <c r="C1351" s="40" t="s">
        <v>30</v>
      </c>
      <c r="D1351" s="2" t="s">
        <v>30</v>
      </c>
      <c r="E1351" s="132" t="s">
        <v>1048</v>
      </c>
      <c r="F1351" s="4">
        <v>800</v>
      </c>
      <c r="G1351" s="35">
        <v>100</v>
      </c>
      <c r="H1351" s="35">
        <v>100</v>
      </c>
      <c r="I1351" s="35">
        <v>100</v>
      </c>
    </row>
    <row r="1352" spans="2:9" s="21" customFormat="1" ht="78.75">
      <c r="B1352" s="147" t="s">
        <v>1364</v>
      </c>
      <c r="C1352" s="40" t="s">
        <v>30</v>
      </c>
      <c r="D1352" s="2" t="s">
        <v>30</v>
      </c>
      <c r="E1352" s="132" t="s">
        <v>1359</v>
      </c>
      <c r="F1352" s="4"/>
      <c r="G1352" s="35">
        <f>G1353+G1354+G1355</f>
        <v>1175</v>
      </c>
      <c r="H1352" s="35">
        <f>H1353+H1354+H1355</f>
        <v>1175</v>
      </c>
      <c r="I1352" s="35">
        <f>I1353+I1354+I1355</f>
        <v>1175</v>
      </c>
    </row>
    <row r="1353" spans="2:9" s="21" customFormat="1" ht="126">
      <c r="B1353" s="147" t="s">
        <v>1361</v>
      </c>
      <c r="C1353" s="40" t="s">
        <v>30</v>
      </c>
      <c r="D1353" s="2" t="s">
        <v>30</v>
      </c>
      <c r="E1353" s="132" t="s">
        <v>1360</v>
      </c>
      <c r="F1353" s="4" t="s">
        <v>19</v>
      </c>
      <c r="G1353" s="35">
        <v>1021</v>
      </c>
      <c r="H1353" s="35">
        <v>1021</v>
      </c>
      <c r="I1353" s="35">
        <v>1021</v>
      </c>
    </row>
    <row r="1354" spans="2:9" s="21" customFormat="1" ht="94.5">
      <c r="B1354" s="147" t="s">
        <v>1362</v>
      </c>
      <c r="C1354" s="40" t="s">
        <v>30</v>
      </c>
      <c r="D1354" s="2" t="s">
        <v>30</v>
      </c>
      <c r="E1354" s="132" t="s">
        <v>1360</v>
      </c>
      <c r="F1354" s="4" t="s">
        <v>10</v>
      </c>
      <c r="G1354" s="35">
        <v>150</v>
      </c>
      <c r="H1354" s="35">
        <v>150</v>
      </c>
      <c r="I1354" s="35">
        <v>150</v>
      </c>
    </row>
    <row r="1355" spans="2:9" s="21" customFormat="1" ht="79.5" thickBot="1">
      <c r="B1355" s="147" t="s">
        <v>1363</v>
      </c>
      <c r="C1355" s="40" t="s">
        <v>30</v>
      </c>
      <c r="D1355" s="2" t="s">
        <v>30</v>
      </c>
      <c r="E1355" s="132" t="s">
        <v>1360</v>
      </c>
      <c r="F1355" s="4" t="s">
        <v>52</v>
      </c>
      <c r="G1355" s="35">
        <v>4</v>
      </c>
      <c r="H1355" s="35">
        <v>4</v>
      </c>
      <c r="I1355" s="35">
        <v>4</v>
      </c>
    </row>
    <row r="1356" spans="2:9" s="18" customFormat="1" ht="16.5" thickBot="1">
      <c r="B1356" s="172" t="s">
        <v>69</v>
      </c>
      <c r="C1356" s="8">
        <v>10</v>
      </c>
      <c r="D1356" s="27"/>
      <c r="E1356" s="27"/>
      <c r="F1356" s="28"/>
      <c r="G1356" s="33">
        <f>G1357+G1362+G1372+G1479+G1508</f>
        <v>15302725</v>
      </c>
      <c r="H1356" s="33">
        <f>H1357+H1362+H1372+H1479+H1508</f>
        <v>15633674</v>
      </c>
      <c r="I1356" s="33">
        <f>I1357+I1362+I1372+I1479+I1508</f>
        <v>15934465</v>
      </c>
    </row>
    <row r="1357" spans="2:9" s="18" customFormat="1" ht="16.5" thickBot="1">
      <c r="B1357" s="172" t="s">
        <v>70</v>
      </c>
      <c r="C1357" s="8">
        <v>10</v>
      </c>
      <c r="D1357" s="9" t="s">
        <v>61</v>
      </c>
      <c r="E1357" s="9"/>
      <c r="F1357" s="11"/>
      <c r="G1357" s="33">
        <f aca="true" t="shared" si="73" ref="G1357:I1360">G1358</f>
        <v>66925</v>
      </c>
      <c r="H1357" s="33">
        <f t="shared" si="73"/>
        <v>70605</v>
      </c>
      <c r="I1357" s="33">
        <f t="shared" si="73"/>
        <v>73431</v>
      </c>
    </row>
    <row r="1358" spans="2:9" s="21" customFormat="1" ht="32.25" customHeight="1">
      <c r="B1358" s="272" t="s">
        <v>722</v>
      </c>
      <c r="C1358" s="72" t="s">
        <v>103</v>
      </c>
      <c r="D1358" s="13" t="s">
        <v>28</v>
      </c>
      <c r="E1358" s="129" t="s">
        <v>29</v>
      </c>
      <c r="F1358" s="3"/>
      <c r="G1358" s="95">
        <f t="shared" si="73"/>
        <v>66925</v>
      </c>
      <c r="H1358" s="95">
        <f t="shared" si="73"/>
        <v>70605</v>
      </c>
      <c r="I1358" s="95">
        <f t="shared" si="73"/>
        <v>73431</v>
      </c>
    </row>
    <row r="1359" spans="2:9" s="21" customFormat="1" ht="31.5">
      <c r="B1359" s="272" t="s">
        <v>723</v>
      </c>
      <c r="C1359" s="72" t="s">
        <v>103</v>
      </c>
      <c r="D1359" s="13" t="s">
        <v>28</v>
      </c>
      <c r="E1359" s="129" t="s">
        <v>720</v>
      </c>
      <c r="F1359" s="3"/>
      <c r="G1359" s="95">
        <f t="shared" si="73"/>
        <v>66925</v>
      </c>
      <c r="H1359" s="95">
        <f t="shared" si="73"/>
        <v>70605</v>
      </c>
      <c r="I1359" s="95">
        <f t="shared" si="73"/>
        <v>73431</v>
      </c>
    </row>
    <row r="1360" spans="2:9" s="21" customFormat="1" ht="15.75">
      <c r="B1360" s="272" t="s">
        <v>724</v>
      </c>
      <c r="C1360" s="72" t="s">
        <v>103</v>
      </c>
      <c r="D1360" s="13" t="s">
        <v>28</v>
      </c>
      <c r="E1360" s="129" t="s">
        <v>566</v>
      </c>
      <c r="F1360" s="3"/>
      <c r="G1360" s="95">
        <f t="shared" si="73"/>
        <v>66925</v>
      </c>
      <c r="H1360" s="95">
        <f t="shared" si="73"/>
        <v>70605</v>
      </c>
      <c r="I1360" s="95">
        <f t="shared" si="73"/>
        <v>73431</v>
      </c>
    </row>
    <row r="1361" spans="2:9" ht="32.25" thickBot="1">
      <c r="B1361" s="174" t="s">
        <v>725</v>
      </c>
      <c r="C1361" s="72" t="s">
        <v>103</v>
      </c>
      <c r="D1361" s="13" t="s">
        <v>28</v>
      </c>
      <c r="E1361" s="129" t="s">
        <v>721</v>
      </c>
      <c r="F1361" s="3">
        <v>300</v>
      </c>
      <c r="G1361" s="35">
        <v>66925</v>
      </c>
      <c r="H1361" s="35">
        <v>70605</v>
      </c>
      <c r="I1361" s="35">
        <v>73431</v>
      </c>
    </row>
    <row r="1362" spans="2:9" ht="18.75" customHeight="1" thickBot="1">
      <c r="B1362" s="172" t="s">
        <v>71</v>
      </c>
      <c r="C1362" s="8">
        <v>10</v>
      </c>
      <c r="D1362" s="9" t="s">
        <v>26</v>
      </c>
      <c r="E1362" s="9"/>
      <c r="F1362" s="11"/>
      <c r="G1362" s="33">
        <f aca="true" t="shared" si="74" ref="G1362:I1364">G1363</f>
        <v>1721495</v>
      </c>
      <c r="H1362" s="33">
        <f t="shared" si="74"/>
        <v>1901465</v>
      </c>
      <c r="I1362" s="33">
        <f t="shared" si="74"/>
        <v>2006924</v>
      </c>
    </row>
    <row r="1363" spans="2:9" ht="31.5">
      <c r="B1363" s="174" t="s">
        <v>722</v>
      </c>
      <c r="C1363" s="72" t="s">
        <v>103</v>
      </c>
      <c r="D1363" s="13" t="s">
        <v>3</v>
      </c>
      <c r="E1363" s="129" t="s">
        <v>29</v>
      </c>
      <c r="F1363" s="3"/>
      <c r="G1363" s="95">
        <f t="shared" si="74"/>
        <v>1721495</v>
      </c>
      <c r="H1363" s="95">
        <f t="shared" si="74"/>
        <v>1901465</v>
      </c>
      <c r="I1363" s="95">
        <f t="shared" si="74"/>
        <v>2006924</v>
      </c>
    </row>
    <row r="1364" spans="2:9" ht="31.5">
      <c r="B1364" s="142" t="s">
        <v>726</v>
      </c>
      <c r="C1364" s="72" t="s">
        <v>103</v>
      </c>
      <c r="D1364" s="13" t="s">
        <v>3</v>
      </c>
      <c r="E1364" s="129" t="s">
        <v>571</v>
      </c>
      <c r="F1364" s="198"/>
      <c r="G1364" s="35">
        <f t="shared" si="74"/>
        <v>1721495</v>
      </c>
      <c r="H1364" s="35">
        <f t="shared" si="74"/>
        <v>1901465</v>
      </c>
      <c r="I1364" s="35">
        <f t="shared" si="74"/>
        <v>2006924</v>
      </c>
    </row>
    <row r="1365" spans="2:9" ht="31.5">
      <c r="B1365" s="232" t="s">
        <v>727</v>
      </c>
      <c r="C1365" s="72" t="s">
        <v>103</v>
      </c>
      <c r="D1365" s="13" t="s">
        <v>3</v>
      </c>
      <c r="E1365" s="129" t="s">
        <v>730</v>
      </c>
      <c r="F1365" s="3"/>
      <c r="G1365" s="35">
        <f>G1366+G1367+G1368+G1369+G1370+G1371</f>
        <v>1721495</v>
      </c>
      <c r="H1365" s="35">
        <f>H1366+H1367+H1368+H1369+H1370+H1371</f>
        <v>1901465</v>
      </c>
      <c r="I1365" s="35">
        <f>I1366+I1367+I1368+I1369+I1370+I1371</f>
        <v>2006924</v>
      </c>
    </row>
    <row r="1366" spans="2:9" ht="31.5">
      <c r="B1366" s="146" t="s">
        <v>728</v>
      </c>
      <c r="C1366" s="72" t="s">
        <v>103</v>
      </c>
      <c r="D1366" s="13" t="s">
        <v>3</v>
      </c>
      <c r="E1366" s="129" t="s">
        <v>731</v>
      </c>
      <c r="F1366" s="198">
        <v>300</v>
      </c>
      <c r="G1366" s="35">
        <v>1282</v>
      </c>
      <c r="H1366" s="35">
        <v>1282</v>
      </c>
      <c r="I1366" s="35">
        <v>1282</v>
      </c>
    </row>
    <row r="1367" spans="2:9" ht="44.25" customHeight="1">
      <c r="B1367" s="146" t="s">
        <v>456</v>
      </c>
      <c r="C1367" s="72" t="s">
        <v>103</v>
      </c>
      <c r="D1367" s="13" t="s">
        <v>3</v>
      </c>
      <c r="E1367" s="129" t="s">
        <v>731</v>
      </c>
      <c r="F1367" s="198">
        <v>600</v>
      </c>
      <c r="G1367" s="35">
        <v>634588</v>
      </c>
      <c r="H1367" s="35">
        <v>644493</v>
      </c>
      <c r="I1367" s="35">
        <v>668401</v>
      </c>
    </row>
    <row r="1368" spans="2:9" ht="38.25" customHeight="1" hidden="1">
      <c r="B1368" s="146" t="s">
        <v>164</v>
      </c>
      <c r="C1368" s="72" t="s">
        <v>103</v>
      </c>
      <c r="D1368" s="13" t="s">
        <v>3</v>
      </c>
      <c r="E1368" s="129" t="s">
        <v>731</v>
      </c>
      <c r="F1368" s="198">
        <v>800</v>
      </c>
      <c r="G1368" s="35"/>
      <c r="H1368" s="35"/>
      <c r="I1368" s="35"/>
    </row>
    <row r="1369" spans="2:9" ht="38.25" customHeight="1" hidden="1">
      <c r="B1369" s="146" t="s">
        <v>1580</v>
      </c>
      <c r="C1369" s="72" t="s">
        <v>103</v>
      </c>
      <c r="D1369" s="13" t="s">
        <v>3</v>
      </c>
      <c r="E1369" s="129" t="s">
        <v>1579</v>
      </c>
      <c r="F1369" s="198">
        <v>800</v>
      </c>
      <c r="G1369" s="35"/>
      <c r="H1369" s="35"/>
      <c r="I1369" s="35"/>
    </row>
    <row r="1370" spans="2:9" ht="51.75" customHeight="1" hidden="1">
      <c r="B1370" s="146" t="s">
        <v>1815</v>
      </c>
      <c r="C1370" s="72" t="s">
        <v>103</v>
      </c>
      <c r="D1370" s="13" t="s">
        <v>3</v>
      </c>
      <c r="E1370" s="129" t="s">
        <v>1814</v>
      </c>
      <c r="F1370" s="198">
        <v>600</v>
      </c>
      <c r="G1370" s="35"/>
      <c r="H1370" s="35"/>
      <c r="I1370" s="35"/>
    </row>
    <row r="1371" spans="2:9" ht="32.25" thickBot="1">
      <c r="B1371" s="142" t="s">
        <v>729</v>
      </c>
      <c r="C1371" s="72" t="s">
        <v>103</v>
      </c>
      <c r="D1371" s="13" t="s">
        <v>3</v>
      </c>
      <c r="E1371" s="129" t="s">
        <v>732</v>
      </c>
      <c r="F1371" s="198">
        <v>500</v>
      </c>
      <c r="G1371" s="35">
        <v>1085625</v>
      </c>
      <c r="H1371" s="35">
        <v>1255690</v>
      </c>
      <c r="I1371" s="35">
        <v>1337241</v>
      </c>
    </row>
    <row r="1372" spans="2:9" ht="20.25" customHeight="1" thickBot="1">
      <c r="B1372" s="172" t="s">
        <v>72</v>
      </c>
      <c r="C1372" s="8">
        <v>10</v>
      </c>
      <c r="D1372" s="9" t="s">
        <v>55</v>
      </c>
      <c r="E1372" s="9"/>
      <c r="F1372" s="11"/>
      <c r="G1372" s="33">
        <f>G1377+G1469+G1474+G1447+G1465+G1373</f>
        <v>11582549</v>
      </c>
      <c r="H1372" s="33">
        <f>H1377+H1469+H1474+H1447+H1465+H1373</f>
        <v>11782980</v>
      </c>
      <c r="I1372" s="33">
        <f>I1377+I1469+I1474+I1447+I1465+I1373</f>
        <v>11900433</v>
      </c>
    </row>
    <row r="1373" spans="2:9" ht="31.5">
      <c r="B1373" s="146" t="s">
        <v>2075</v>
      </c>
      <c r="C1373" s="2" t="s">
        <v>103</v>
      </c>
      <c r="D1373" s="2" t="s">
        <v>112</v>
      </c>
      <c r="E1373" s="114" t="s">
        <v>112</v>
      </c>
      <c r="F1373" s="3"/>
      <c r="G1373" s="330">
        <f aca="true" t="shared" si="75" ref="G1373:I1375">G1374</f>
        <v>5151833</v>
      </c>
      <c r="H1373" s="99">
        <f t="shared" si="75"/>
        <v>5151833</v>
      </c>
      <c r="I1373" s="331">
        <f t="shared" si="75"/>
        <v>5151833</v>
      </c>
    </row>
    <row r="1374" spans="2:9" ht="20.25" customHeight="1">
      <c r="B1374" s="146" t="s">
        <v>965</v>
      </c>
      <c r="C1374" s="2" t="s">
        <v>103</v>
      </c>
      <c r="D1374" s="2" t="s">
        <v>112</v>
      </c>
      <c r="E1374" s="114" t="s">
        <v>966</v>
      </c>
      <c r="F1374" s="3"/>
      <c r="G1374" s="330">
        <f t="shared" si="75"/>
        <v>5151833</v>
      </c>
      <c r="H1374" s="35">
        <f t="shared" si="75"/>
        <v>5151833</v>
      </c>
      <c r="I1374" s="324">
        <f t="shared" si="75"/>
        <v>5151833</v>
      </c>
    </row>
    <row r="1375" spans="2:9" ht="31.5">
      <c r="B1375" s="146" t="s">
        <v>1600</v>
      </c>
      <c r="C1375" s="2" t="s">
        <v>103</v>
      </c>
      <c r="D1375" s="2" t="s">
        <v>112</v>
      </c>
      <c r="E1375" s="114" t="s">
        <v>1031</v>
      </c>
      <c r="F1375" s="3"/>
      <c r="G1375" s="330">
        <f t="shared" si="75"/>
        <v>5151833</v>
      </c>
      <c r="H1375" s="35">
        <f t="shared" si="75"/>
        <v>5151833</v>
      </c>
      <c r="I1375" s="324">
        <f t="shared" si="75"/>
        <v>5151833</v>
      </c>
    </row>
    <row r="1376" spans="2:9" ht="47.25">
      <c r="B1376" s="146" t="s">
        <v>2074</v>
      </c>
      <c r="C1376" s="2" t="s">
        <v>103</v>
      </c>
      <c r="D1376" s="2" t="s">
        <v>112</v>
      </c>
      <c r="E1376" s="114" t="s">
        <v>1033</v>
      </c>
      <c r="F1376" s="3">
        <v>300</v>
      </c>
      <c r="G1376" s="330">
        <v>5151833</v>
      </c>
      <c r="H1376" s="35">
        <v>5151833</v>
      </c>
      <c r="I1376" s="324">
        <v>5151833</v>
      </c>
    </row>
    <row r="1377" spans="2:9" ht="31.5">
      <c r="B1377" s="125" t="s">
        <v>505</v>
      </c>
      <c r="C1377" s="72" t="s">
        <v>103</v>
      </c>
      <c r="D1377" s="13" t="s">
        <v>112</v>
      </c>
      <c r="E1377" s="132" t="s">
        <v>29</v>
      </c>
      <c r="F1377" s="22"/>
      <c r="G1377" s="208">
        <f>G1378+G1427+G1438</f>
        <v>5904907</v>
      </c>
      <c r="H1377" s="208">
        <f>H1378+H1427+H1438</f>
        <v>6169510</v>
      </c>
      <c r="I1377" s="208">
        <f>I1378+I1427+I1438</f>
        <v>6285373</v>
      </c>
    </row>
    <row r="1378" spans="2:9" ht="31.5">
      <c r="B1378" s="125" t="s">
        <v>506</v>
      </c>
      <c r="C1378" s="72" t="s">
        <v>103</v>
      </c>
      <c r="D1378" s="13" t="s">
        <v>112</v>
      </c>
      <c r="E1378" s="110" t="s">
        <v>206</v>
      </c>
      <c r="F1378" s="22"/>
      <c r="G1378" s="208">
        <f>G1379+G1390+G1419+G1425</f>
        <v>4726598</v>
      </c>
      <c r="H1378" s="208">
        <f>H1379+H1390+H1419+H1425</f>
        <v>4953576</v>
      </c>
      <c r="I1378" s="208">
        <f>I1379+I1390+I1419+I1425</f>
        <v>5017384</v>
      </c>
    </row>
    <row r="1379" spans="2:9" ht="37.5" customHeight="1">
      <c r="B1379" s="125" t="s">
        <v>1936</v>
      </c>
      <c r="C1379" s="72" t="s">
        <v>103</v>
      </c>
      <c r="D1379" s="13" t="s">
        <v>112</v>
      </c>
      <c r="E1379" s="110" t="s">
        <v>507</v>
      </c>
      <c r="F1379" s="22"/>
      <c r="G1379" s="208">
        <f>G1381+G1384+G1385+G1386+G1387+G1389+G1380+G1388+G1383+G1382</f>
        <v>2893444</v>
      </c>
      <c r="H1379" s="208">
        <f>H1381+H1384+H1385+H1386+H1387+H1389+H1380+H1388+H1383+H1382</f>
        <v>2930165</v>
      </c>
      <c r="I1379" s="208">
        <f>I1381+I1384+I1385+I1386+I1387+I1389+I1380+I1388+I1383+I1382</f>
        <v>2968137</v>
      </c>
    </row>
    <row r="1380" spans="2:9" ht="21.75" customHeight="1" hidden="1">
      <c r="B1380" s="274" t="s">
        <v>1749</v>
      </c>
      <c r="C1380" s="72" t="s">
        <v>103</v>
      </c>
      <c r="D1380" s="13" t="s">
        <v>112</v>
      </c>
      <c r="E1380" s="110" t="s">
        <v>1748</v>
      </c>
      <c r="F1380" s="2">
        <v>500</v>
      </c>
      <c r="G1380" s="35"/>
      <c r="H1380" s="35"/>
      <c r="I1380" s="35"/>
    </row>
    <row r="1381" spans="2:9" ht="31.5">
      <c r="B1381" s="121" t="s">
        <v>508</v>
      </c>
      <c r="C1381" s="72" t="s">
        <v>103</v>
      </c>
      <c r="D1381" s="13" t="s">
        <v>112</v>
      </c>
      <c r="E1381" s="110" t="s">
        <v>509</v>
      </c>
      <c r="F1381" s="2">
        <v>500</v>
      </c>
      <c r="G1381" s="35">
        <v>1975262</v>
      </c>
      <c r="H1381" s="35">
        <v>1975256</v>
      </c>
      <c r="I1381" s="35">
        <v>1975031</v>
      </c>
    </row>
    <row r="1382" spans="2:9" ht="47.25" hidden="1">
      <c r="B1382" s="121" t="s">
        <v>1949</v>
      </c>
      <c r="C1382" s="72" t="s">
        <v>103</v>
      </c>
      <c r="D1382" s="13" t="s">
        <v>112</v>
      </c>
      <c r="E1382" s="110" t="s">
        <v>1948</v>
      </c>
      <c r="F1382" s="2">
        <v>500</v>
      </c>
      <c r="G1382" s="35"/>
      <c r="H1382" s="35"/>
      <c r="I1382" s="35"/>
    </row>
    <row r="1383" spans="2:9" ht="31.5" hidden="1">
      <c r="B1383" s="125" t="s">
        <v>518</v>
      </c>
      <c r="C1383" s="72" t="s">
        <v>103</v>
      </c>
      <c r="D1383" s="13" t="s">
        <v>112</v>
      </c>
      <c r="E1383" s="110" t="s">
        <v>519</v>
      </c>
      <c r="F1383" s="2">
        <v>500</v>
      </c>
      <c r="G1383" s="35"/>
      <c r="H1383" s="35"/>
      <c r="I1383" s="35"/>
    </row>
    <row r="1384" spans="2:9" ht="47.25">
      <c r="B1384" s="125" t="s">
        <v>510</v>
      </c>
      <c r="C1384" s="72" t="s">
        <v>103</v>
      </c>
      <c r="D1384" s="13" t="s">
        <v>112</v>
      </c>
      <c r="E1384" s="110" t="s">
        <v>511</v>
      </c>
      <c r="F1384" s="2">
        <v>500</v>
      </c>
      <c r="G1384" s="35">
        <v>578793</v>
      </c>
      <c r="H1384" s="35">
        <v>601945</v>
      </c>
      <c r="I1384" s="35">
        <v>626023</v>
      </c>
    </row>
    <row r="1385" spans="2:9" ht="63">
      <c r="B1385" s="125" t="s">
        <v>512</v>
      </c>
      <c r="C1385" s="72" t="s">
        <v>103</v>
      </c>
      <c r="D1385" s="13" t="s">
        <v>112</v>
      </c>
      <c r="E1385" s="110" t="s">
        <v>513</v>
      </c>
      <c r="F1385" s="2">
        <v>500</v>
      </c>
      <c r="G1385" s="35">
        <v>24780</v>
      </c>
      <c r="H1385" s="35">
        <v>25771</v>
      </c>
      <c r="I1385" s="35">
        <v>26802</v>
      </c>
    </row>
    <row r="1386" spans="2:9" ht="47.25">
      <c r="B1386" s="125" t="s">
        <v>514</v>
      </c>
      <c r="C1386" s="72" t="s">
        <v>103</v>
      </c>
      <c r="D1386" s="13" t="s">
        <v>112</v>
      </c>
      <c r="E1386" s="110" t="s">
        <v>515</v>
      </c>
      <c r="F1386" s="2">
        <v>500</v>
      </c>
      <c r="G1386" s="35">
        <v>133682</v>
      </c>
      <c r="H1386" s="35">
        <v>139029</v>
      </c>
      <c r="I1386" s="35">
        <v>144590</v>
      </c>
    </row>
    <row r="1387" spans="2:9" ht="47.25">
      <c r="B1387" s="125" t="s">
        <v>516</v>
      </c>
      <c r="C1387" s="72" t="s">
        <v>103</v>
      </c>
      <c r="D1387" s="13" t="s">
        <v>112</v>
      </c>
      <c r="E1387" s="110" t="s">
        <v>517</v>
      </c>
      <c r="F1387" s="2">
        <v>500</v>
      </c>
      <c r="G1387" s="35">
        <v>75375</v>
      </c>
      <c r="H1387" s="35">
        <v>78390</v>
      </c>
      <c r="I1387" s="35">
        <v>81526</v>
      </c>
    </row>
    <row r="1388" spans="2:9" ht="63" hidden="1">
      <c r="B1388" s="125" t="s">
        <v>1862</v>
      </c>
      <c r="C1388" s="72" t="s">
        <v>103</v>
      </c>
      <c r="D1388" s="13" t="s">
        <v>112</v>
      </c>
      <c r="E1388" s="110" t="s">
        <v>1861</v>
      </c>
      <c r="F1388" s="2">
        <v>500</v>
      </c>
      <c r="G1388" s="35"/>
      <c r="H1388" s="35"/>
      <c r="I1388" s="35"/>
    </row>
    <row r="1389" spans="2:9" ht="31.5">
      <c r="B1389" s="125" t="s">
        <v>518</v>
      </c>
      <c r="C1389" s="72" t="s">
        <v>103</v>
      </c>
      <c r="D1389" s="13" t="s">
        <v>112</v>
      </c>
      <c r="E1389" s="110" t="s">
        <v>519</v>
      </c>
      <c r="F1389" s="2">
        <v>500</v>
      </c>
      <c r="G1389" s="35">
        <v>105552</v>
      </c>
      <c r="H1389" s="35">
        <v>109774</v>
      </c>
      <c r="I1389" s="35">
        <v>114165</v>
      </c>
    </row>
    <row r="1390" spans="2:9" ht="20.25" customHeight="1">
      <c r="B1390" s="273" t="s">
        <v>724</v>
      </c>
      <c r="C1390" s="72" t="s">
        <v>103</v>
      </c>
      <c r="D1390" s="13" t="s">
        <v>112</v>
      </c>
      <c r="E1390" s="110" t="s">
        <v>566</v>
      </c>
      <c r="F1390" s="2"/>
      <c r="G1390" s="208">
        <f>G1400+G1418+G1391+G1393+G1394+G1395+G1396+G1397+G1401+G1402+G1403+G1404+G1406+G1407+G1408+G1409+G1410+G1411+G1412+G1413+G1414+G1415+G1416+G1417+G1392+G1398+G1399+G1405</f>
        <v>1827482</v>
      </c>
      <c r="H1390" s="208">
        <f>H1400+H1418+H1391+H1393+H1394+H1395+H1396+H1397+H1401+H1402+H1403+H1404+H1406+H1407+H1408+H1409+H1410+H1411+H1412+H1413+H1414+H1415+H1416+H1417+H1392+H1398+H1399+H1405</f>
        <v>2017194</v>
      </c>
      <c r="I1390" s="208">
        <f>I1400+I1418+I1391+I1393+I1394+I1395+I1396+I1397+I1401+I1402+I1403+I1404+I1406+I1407+I1408+I1409+I1410+I1411+I1412+I1413+I1414+I1415+I1416+I1417+I1392+I1398+I1399+I1405</f>
        <v>2042796</v>
      </c>
    </row>
    <row r="1391" spans="2:9" ht="31.5">
      <c r="B1391" s="125" t="s">
        <v>739</v>
      </c>
      <c r="C1391" s="72" t="s">
        <v>103</v>
      </c>
      <c r="D1391" s="13" t="s">
        <v>112</v>
      </c>
      <c r="E1391" s="110" t="s">
        <v>733</v>
      </c>
      <c r="F1391" s="2">
        <v>300</v>
      </c>
      <c r="G1391" s="35">
        <v>14344</v>
      </c>
      <c r="H1391" s="35">
        <v>14344</v>
      </c>
      <c r="I1391" s="35">
        <v>14344</v>
      </c>
    </row>
    <row r="1392" spans="2:9" ht="47.25">
      <c r="B1392" s="125" t="s">
        <v>1611</v>
      </c>
      <c r="C1392" s="72" t="s">
        <v>103</v>
      </c>
      <c r="D1392" s="13" t="s">
        <v>112</v>
      </c>
      <c r="E1392" s="110" t="s">
        <v>734</v>
      </c>
      <c r="F1392" s="2">
        <v>200</v>
      </c>
      <c r="G1392" s="35">
        <v>12942</v>
      </c>
      <c r="H1392" s="35">
        <v>14819</v>
      </c>
      <c r="I1392" s="35">
        <v>14819</v>
      </c>
    </row>
    <row r="1393" spans="2:9" ht="31.5" hidden="1">
      <c r="B1393" s="125" t="s">
        <v>740</v>
      </c>
      <c r="C1393" s="72" t="s">
        <v>103</v>
      </c>
      <c r="D1393" s="13" t="s">
        <v>112</v>
      </c>
      <c r="E1393" s="110" t="s">
        <v>734</v>
      </c>
      <c r="F1393" s="2">
        <v>300</v>
      </c>
      <c r="G1393" s="35"/>
      <c r="H1393" s="35"/>
      <c r="I1393" s="35"/>
    </row>
    <row r="1394" spans="2:9" ht="24.75" customHeight="1">
      <c r="B1394" s="125" t="s">
        <v>741</v>
      </c>
      <c r="C1394" s="72" t="s">
        <v>103</v>
      </c>
      <c r="D1394" s="13" t="s">
        <v>112</v>
      </c>
      <c r="E1394" s="110" t="s">
        <v>735</v>
      </c>
      <c r="F1394" s="2">
        <v>300</v>
      </c>
      <c r="G1394" s="35">
        <v>800</v>
      </c>
      <c r="H1394" s="35">
        <v>869</v>
      </c>
      <c r="I1394" s="35">
        <v>869</v>
      </c>
    </row>
    <row r="1395" spans="2:9" ht="31.5">
      <c r="B1395" s="125" t="s">
        <v>1450</v>
      </c>
      <c r="C1395" s="72" t="s">
        <v>103</v>
      </c>
      <c r="D1395" s="13" t="s">
        <v>112</v>
      </c>
      <c r="E1395" s="110" t="s">
        <v>736</v>
      </c>
      <c r="F1395" s="2">
        <v>300</v>
      </c>
      <c r="G1395" s="35">
        <v>2899</v>
      </c>
      <c r="H1395" s="35">
        <v>9479</v>
      </c>
      <c r="I1395" s="35">
        <v>7718</v>
      </c>
    </row>
    <row r="1396" spans="2:9" ht="31.5">
      <c r="B1396" s="125" t="s">
        <v>742</v>
      </c>
      <c r="C1396" s="72" t="s">
        <v>103</v>
      </c>
      <c r="D1396" s="13" t="s">
        <v>112</v>
      </c>
      <c r="E1396" s="110" t="s">
        <v>737</v>
      </c>
      <c r="F1396" s="2">
        <v>300</v>
      </c>
      <c r="G1396" s="35">
        <v>10</v>
      </c>
      <c r="H1396" s="35">
        <v>262</v>
      </c>
      <c r="I1396" s="35">
        <v>295</v>
      </c>
    </row>
    <row r="1397" spans="2:9" ht="31.5">
      <c r="B1397" s="125" t="s">
        <v>743</v>
      </c>
      <c r="C1397" s="72" t="s">
        <v>103</v>
      </c>
      <c r="D1397" s="13" t="s">
        <v>112</v>
      </c>
      <c r="E1397" s="110" t="s">
        <v>738</v>
      </c>
      <c r="F1397" s="2">
        <v>300</v>
      </c>
      <c r="G1397" s="35">
        <v>2058</v>
      </c>
      <c r="H1397" s="35">
        <v>2635</v>
      </c>
      <c r="I1397" s="35">
        <v>2649</v>
      </c>
    </row>
    <row r="1398" spans="2:9" ht="47.25" hidden="1">
      <c r="B1398" s="125" t="s">
        <v>1583</v>
      </c>
      <c r="C1398" s="72" t="s">
        <v>103</v>
      </c>
      <c r="D1398" s="13" t="s">
        <v>112</v>
      </c>
      <c r="E1398" s="110" t="s">
        <v>1582</v>
      </c>
      <c r="F1398" s="2">
        <v>800</v>
      </c>
      <c r="G1398" s="35"/>
      <c r="H1398" s="35"/>
      <c r="I1398" s="35"/>
    </row>
    <row r="1399" spans="2:9" ht="31.5" hidden="1">
      <c r="B1399" s="125" t="s">
        <v>1719</v>
      </c>
      <c r="C1399" s="72" t="s">
        <v>103</v>
      </c>
      <c r="D1399" s="13" t="s">
        <v>112</v>
      </c>
      <c r="E1399" s="110" t="s">
        <v>1718</v>
      </c>
      <c r="F1399" s="2">
        <v>300</v>
      </c>
      <c r="G1399" s="35"/>
      <c r="H1399" s="35"/>
      <c r="I1399" s="35"/>
    </row>
    <row r="1400" spans="2:9" ht="47.25">
      <c r="B1400" s="125" t="s">
        <v>567</v>
      </c>
      <c r="C1400" s="72" t="s">
        <v>103</v>
      </c>
      <c r="D1400" s="13" t="s">
        <v>112</v>
      </c>
      <c r="E1400" s="110" t="s">
        <v>569</v>
      </c>
      <c r="F1400" s="2">
        <v>600</v>
      </c>
      <c r="G1400" s="35">
        <v>91950</v>
      </c>
      <c r="H1400" s="35">
        <v>93650</v>
      </c>
      <c r="I1400" s="35">
        <v>93400</v>
      </c>
    </row>
    <row r="1401" spans="2:9" ht="31.5">
      <c r="B1401" s="125" t="s">
        <v>759</v>
      </c>
      <c r="C1401" s="72" t="s">
        <v>103</v>
      </c>
      <c r="D1401" s="13" t="s">
        <v>112</v>
      </c>
      <c r="E1401" s="110" t="s">
        <v>744</v>
      </c>
      <c r="F1401" s="2">
        <v>200</v>
      </c>
      <c r="G1401" s="35">
        <v>6842</v>
      </c>
      <c r="H1401" s="35">
        <v>8898</v>
      </c>
      <c r="I1401" s="35">
        <v>7523</v>
      </c>
    </row>
    <row r="1402" spans="2:9" ht="15.75">
      <c r="B1402" s="125" t="s">
        <v>760</v>
      </c>
      <c r="C1402" s="72" t="s">
        <v>103</v>
      </c>
      <c r="D1402" s="13" t="s">
        <v>112</v>
      </c>
      <c r="E1402" s="110" t="s">
        <v>744</v>
      </c>
      <c r="F1402" s="2">
        <v>300</v>
      </c>
      <c r="G1402" s="35">
        <v>1000</v>
      </c>
      <c r="H1402" s="35">
        <v>1000</v>
      </c>
      <c r="I1402" s="35">
        <v>1000</v>
      </c>
    </row>
    <row r="1403" spans="2:9" ht="47.25">
      <c r="B1403" s="125" t="s">
        <v>769</v>
      </c>
      <c r="C1403" s="72" t="s">
        <v>103</v>
      </c>
      <c r="D1403" s="13" t="s">
        <v>112</v>
      </c>
      <c r="E1403" s="110" t="s">
        <v>745</v>
      </c>
      <c r="F1403" s="2">
        <v>500</v>
      </c>
      <c r="G1403" s="35">
        <v>582727</v>
      </c>
      <c r="H1403" s="35">
        <v>706729</v>
      </c>
      <c r="I1403" s="35">
        <v>706729</v>
      </c>
    </row>
    <row r="1404" spans="2:9" ht="47.25">
      <c r="B1404" s="125" t="s">
        <v>768</v>
      </c>
      <c r="C1404" s="72" t="s">
        <v>103</v>
      </c>
      <c r="D1404" s="13" t="s">
        <v>112</v>
      </c>
      <c r="E1404" s="110" t="s">
        <v>746</v>
      </c>
      <c r="F1404" s="2">
        <v>500</v>
      </c>
      <c r="G1404" s="35">
        <v>144624</v>
      </c>
      <c r="H1404" s="35">
        <v>144624</v>
      </c>
      <c r="I1404" s="35">
        <v>144624</v>
      </c>
    </row>
    <row r="1405" spans="2:9" ht="52.5" customHeight="1" hidden="1">
      <c r="B1405" s="121" t="s">
        <v>1816</v>
      </c>
      <c r="C1405" s="72" t="s">
        <v>103</v>
      </c>
      <c r="D1405" s="13" t="s">
        <v>112</v>
      </c>
      <c r="E1405" s="110" t="s">
        <v>1817</v>
      </c>
      <c r="F1405" s="2">
        <v>500</v>
      </c>
      <c r="G1405" s="35"/>
      <c r="H1405" s="35"/>
      <c r="I1405" s="35"/>
    </row>
    <row r="1406" spans="2:9" ht="84" customHeight="1">
      <c r="B1406" s="125" t="s">
        <v>1653</v>
      </c>
      <c r="C1406" s="72" t="s">
        <v>103</v>
      </c>
      <c r="D1406" s="13" t="s">
        <v>112</v>
      </c>
      <c r="E1406" s="110" t="s">
        <v>747</v>
      </c>
      <c r="F1406" s="2">
        <v>300</v>
      </c>
      <c r="G1406" s="35">
        <v>45</v>
      </c>
      <c r="H1406" s="35">
        <v>45</v>
      </c>
      <c r="I1406" s="35">
        <v>45</v>
      </c>
    </row>
    <row r="1407" spans="2:9" ht="78.75">
      <c r="B1407" s="125" t="s">
        <v>915</v>
      </c>
      <c r="C1407" s="72" t="s">
        <v>103</v>
      </c>
      <c r="D1407" s="13" t="s">
        <v>112</v>
      </c>
      <c r="E1407" s="110" t="s">
        <v>748</v>
      </c>
      <c r="F1407" s="2">
        <v>500</v>
      </c>
      <c r="G1407" s="35">
        <v>502</v>
      </c>
      <c r="H1407" s="35">
        <v>505</v>
      </c>
      <c r="I1407" s="35">
        <v>508</v>
      </c>
    </row>
    <row r="1408" spans="2:9" ht="31.5">
      <c r="B1408" s="125" t="s">
        <v>1584</v>
      </c>
      <c r="C1408" s="72" t="s">
        <v>103</v>
      </c>
      <c r="D1408" s="13" t="s">
        <v>112</v>
      </c>
      <c r="E1408" s="110" t="s">
        <v>749</v>
      </c>
      <c r="F1408" s="2">
        <v>500</v>
      </c>
      <c r="G1408" s="35">
        <v>45391</v>
      </c>
      <c r="H1408" s="35">
        <v>45391</v>
      </c>
      <c r="I1408" s="35">
        <v>45391</v>
      </c>
    </row>
    <row r="1409" spans="2:9" ht="63">
      <c r="B1409" s="125" t="s">
        <v>761</v>
      </c>
      <c r="C1409" s="72" t="s">
        <v>103</v>
      </c>
      <c r="D1409" s="13" t="s">
        <v>112</v>
      </c>
      <c r="E1409" s="110" t="s">
        <v>750</v>
      </c>
      <c r="F1409" s="2">
        <v>500</v>
      </c>
      <c r="G1409" s="35">
        <v>7459</v>
      </c>
      <c r="H1409" s="35">
        <v>8242</v>
      </c>
      <c r="I1409" s="35">
        <v>8572</v>
      </c>
    </row>
    <row r="1410" spans="2:9" ht="94.5">
      <c r="B1410" s="125" t="s">
        <v>762</v>
      </c>
      <c r="C1410" s="72" t="s">
        <v>103</v>
      </c>
      <c r="D1410" s="13" t="s">
        <v>112</v>
      </c>
      <c r="E1410" s="110" t="s">
        <v>751</v>
      </c>
      <c r="F1410" s="2">
        <v>500</v>
      </c>
      <c r="G1410" s="35">
        <v>4460</v>
      </c>
      <c r="H1410" s="35">
        <v>4889</v>
      </c>
      <c r="I1410" s="35">
        <v>5084</v>
      </c>
    </row>
    <row r="1411" spans="2:9" ht="47.25">
      <c r="B1411" s="125" t="s">
        <v>916</v>
      </c>
      <c r="C1411" s="72" t="s">
        <v>103</v>
      </c>
      <c r="D1411" s="13" t="s">
        <v>112</v>
      </c>
      <c r="E1411" s="110" t="s">
        <v>752</v>
      </c>
      <c r="F1411" s="2">
        <v>500</v>
      </c>
      <c r="G1411" s="35">
        <v>353</v>
      </c>
      <c r="H1411" s="35">
        <v>388</v>
      </c>
      <c r="I1411" s="35">
        <v>404</v>
      </c>
    </row>
    <row r="1412" spans="2:9" ht="31.5">
      <c r="B1412" s="125" t="s">
        <v>1451</v>
      </c>
      <c r="C1412" s="72" t="s">
        <v>103</v>
      </c>
      <c r="D1412" s="13" t="s">
        <v>112</v>
      </c>
      <c r="E1412" s="110" t="s">
        <v>753</v>
      </c>
      <c r="F1412" s="2">
        <v>500</v>
      </c>
      <c r="G1412" s="35">
        <v>590739</v>
      </c>
      <c r="H1412" s="35">
        <v>641600</v>
      </c>
      <c r="I1412" s="35">
        <v>669404</v>
      </c>
    </row>
    <row r="1413" spans="2:9" ht="31.5">
      <c r="B1413" s="125" t="s">
        <v>763</v>
      </c>
      <c r="C1413" s="72" t="s">
        <v>103</v>
      </c>
      <c r="D1413" s="13" t="s">
        <v>112</v>
      </c>
      <c r="E1413" s="110" t="s">
        <v>754</v>
      </c>
      <c r="F1413" s="2">
        <v>500</v>
      </c>
      <c r="G1413" s="35">
        <v>3834</v>
      </c>
      <c r="H1413" s="35">
        <v>3952</v>
      </c>
      <c r="I1413" s="35">
        <v>4088</v>
      </c>
    </row>
    <row r="1414" spans="2:9" ht="31.5">
      <c r="B1414" s="125" t="s">
        <v>764</v>
      </c>
      <c r="C1414" s="72" t="s">
        <v>103</v>
      </c>
      <c r="D1414" s="13" t="s">
        <v>112</v>
      </c>
      <c r="E1414" s="110" t="s">
        <v>755</v>
      </c>
      <c r="F1414" s="2">
        <v>500</v>
      </c>
      <c r="G1414" s="35">
        <v>8710</v>
      </c>
      <c r="H1414" s="35">
        <v>9074</v>
      </c>
      <c r="I1414" s="35">
        <v>9528</v>
      </c>
    </row>
    <row r="1415" spans="2:9" ht="31.5">
      <c r="B1415" s="125" t="s">
        <v>765</v>
      </c>
      <c r="C1415" s="72" t="s">
        <v>103</v>
      </c>
      <c r="D1415" s="13" t="s">
        <v>112</v>
      </c>
      <c r="E1415" s="110" t="s">
        <v>756</v>
      </c>
      <c r="F1415" s="2">
        <v>500</v>
      </c>
      <c r="G1415" s="35">
        <v>73</v>
      </c>
      <c r="H1415" s="35">
        <v>79</v>
      </c>
      <c r="I1415" s="35">
        <v>82</v>
      </c>
    </row>
    <row r="1416" spans="2:9" ht="47.25">
      <c r="B1416" s="125" t="s">
        <v>766</v>
      </c>
      <c r="C1416" s="72" t="s">
        <v>103</v>
      </c>
      <c r="D1416" s="13" t="s">
        <v>112</v>
      </c>
      <c r="E1416" s="110" t="s">
        <v>757</v>
      </c>
      <c r="F1416" s="2">
        <v>500</v>
      </c>
      <c r="G1416" s="35">
        <v>190103</v>
      </c>
      <c r="H1416" s="35">
        <v>190103</v>
      </c>
      <c r="I1416" s="35">
        <v>190103</v>
      </c>
    </row>
    <row r="1417" spans="2:9" ht="31.5">
      <c r="B1417" s="125" t="s">
        <v>767</v>
      </c>
      <c r="C1417" s="72" t="s">
        <v>103</v>
      </c>
      <c r="D1417" s="13" t="s">
        <v>112</v>
      </c>
      <c r="E1417" s="110" t="s">
        <v>758</v>
      </c>
      <c r="F1417" s="2">
        <v>500</v>
      </c>
      <c r="G1417" s="35">
        <v>9340</v>
      </c>
      <c r="H1417" s="35">
        <v>9340</v>
      </c>
      <c r="I1417" s="35">
        <v>9340</v>
      </c>
    </row>
    <row r="1418" spans="2:9" ht="78.75">
      <c r="B1418" s="125" t="s">
        <v>568</v>
      </c>
      <c r="C1418" s="72" t="s">
        <v>103</v>
      </c>
      <c r="D1418" s="13" t="s">
        <v>112</v>
      </c>
      <c r="E1418" s="110" t="s">
        <v>570</v>
      </c>
      <c r="F1418" s="2">
        <v>500</v>
      </c>
      <c r="G1418" s="35">
        <v>106277</v>
      </c>
      <c r="H1418" s="35">
        <v>106277</v>
      </c>
      <c r="I1418" s="35">
        <v>106277</v>
      </c>
    </row>
    <row r="1419" spans="2:9" ht="31.5">
      <c r="B1419" s="125" t="s">
        <v>778</v>
      </c>
      <c r="C1419" s="72" t="s">
        <v>103</v>
      </c>
      <c r="D1419" s="13" t="s">
        <v>112</v>
      </c>
      <c r="E1419" s="110" t="s">
        <v>770</v>
      </c>
      <c r="F1419" s="2"/>
      <c r="G1419" s="208">
        <f>G1421+G1422+G1423+G1424+G1420</f>
        <v>5372</v>
      </c>
      <c r="H1419" s="208">
        <f>H1421+H1422+H1423+H1424+H1420</f>
        <v>5890</v>
      </c>
      <c r="I1419" s="208">
        <f>I1421+I1422+I1423+I1424+I1420</f>
        <v>6124</v>
      </c>
    </row>
    <row r="1420" spans="2:9" ht="47.25" hidden="1">
      <c r="B1420" s="121" t="s">
        <v>1819</v>
      </c>
      <c r="C1420" s="72" t="s">
        <v>103</v>
      </c>
      <c r="D1420" s="13" t="s">
        <v>112</v>
      </c>
      <c r="E1420" s="110" t="s">
        <v>1818</v>
      </c>
      <c r="F1420" s="2">
        <v>500</v>
      </c>
      <c r="G1420" s="208"/>
      <c r="H1420" s="208"/>
      <c r="I1420" s="208"/>
    </row>
    <row r="1421" spans="2:9" ht="31.5">
      <c r="B1421" s="125" t="s">
        <v>775</v>
      </c>
      <c r="C1421" s="72" t="s">
        <v>103</v>
      </c>
      <c r="D1421" s="13" t="s">
        <v>112</v>
      </c>
      <c r="E1421" s="110" t="s">
        <v>771</v>
      </c>
      <c r="F1421" s="2">
        <v>500</v>
      </c>
      <c r="G1421" s="35">
        <v>922</v>
      </c>
      <c r="H1421" s="35">
        <v>1009</v>
      </c>
      <c r="I1421" s="35">
        <v>1049</v>
      </c>
    </row>
    <row r="1422" spans="2:9" ht="38.25" customHeight="1">
      <c r="B1422" s="274" t="s">
        <v>813</v>
      </c>
      <c r="C1422" s="72" t="s">
        <v>103</v>
      </c>
      <c r="D1422" s="13" t="s">
        <v>112</v>
      </c>
      <c r="E1422" s="110" t="s">
        <v>772</v>
      </c>
      <c r="F1422" s="2">
        <v>500</v>
      </c>
      <c r="G1422" s="35">
        <v>922</v>
      </c>
      <c r="H1422" s="35">
        <v>1009</v>
      </c>
      <c r="I1422" s="35">
        <v>1049</v>
      </c>
    </row>
    <row r="1423" spans="2:9" ht="47.25">
      <c r="B1423" s="274" t="s">
        <v>776</v>
      </c>
      <c r="C1423" s="72" t="s">
        <v>103</v>
      </c>
      <c r="D1423" s="13" t="s">
        <v>112</v>
      </c>
      <c r="E1423" s="110" t="s">
        <v>773</v>
      </c>
      <c r="F1423" s="2">
        <v>500</v>
      </c>
      <c r="G1423" s="35">
        <v>212</v>
      </c>
      <c r="H1423" s="35">
        <v>232</v>
      </c>
      <c r="I1423" s="35">
        <v>241</v>
      </c>
    </row>
    <row r="1424" spans="2:9" ht="33.75" customHeight="1">
      <c r="B1424" s="125" t="s">
        <v>777</v>
      </c>
      <c r="C1424" s="72" t="s">
        <v>103</v>
      </c>
      <c r="D1424" s="13" t="s">
        <v>112</v>
      </c>
      <c r="E1424" s="110" t="s">
        <v>774</v>
      </c>
      <c r="F1424" s="2">
        <v>500</v>
      </c>
      <c r="G1424" s="35">
        <v>3316</v>
      </c>
      <c r="H1424" s="35">
        <v>3640</v>
      </c>
      <c r="I1424" s="35">
        <v>3785</v>
      </c>
    </row>
    <row r="1425" spans="2:9" ht="48" customHeight="1">
      <c r="B1425" s="121" t="s">
        <v>1822</v>
      </c>
      <c r="C1425" s="72" t="s">
        <v>103</v>
      </c>
      <c r="D1425" s="13" t="s">
        <v>112</v>
      </c>
      <c r="E1425" s="110" t="s">
        <v>1820</v>
      </c>
      <c r="F1425" s="2"/>
      <c r="G1425" s="35">
        <f>G1426</f>
        <v>300</v>
      </c>
      <c r="H1425" s="35">
        <f>H1426</f>
        <v>327</v>
      </c>
      <c r="I1425" s="35">
        <f>I1426</f>
        <v>327</v>
      </c>
    </row>
    <row r="1426" spans="2:9" ht="48.75" customHeight="1">
      <c r="B1426" s="121" t="s">
        <v>1823</v>
      </c>
      <c r="C1426" s="72" t="s">
        <v>103</v>
      </c>
      <c r="D1426" s="13" t="s">
        <v>112</v>
      </c>
      <c r="E1426" s="110" t="s">
        <v>1821</v>
      </c>
      <c r="F1426" s="2">
        <v>300</v>
      </c>
      <c r="G1426" s="35">
        <v>300</v>
      </c>
      <c r="H1426" s="35">
        <v>327</v>
      </c>
      <c r="I1426" s="35">
        <v>327</v>
      </c>
    </row>
    <row r="1427" spans="2:9" ht="18.75" customHeight="1">
      <c r="B1427" s="125" t="s">
        <v>521</v>
      </c>
      <c r="C1427" s="72" t="s">
        <v>103</v>
      </c>
      <c r="D1427" s="13" t="s">
        <v>112</v>
      </c>
      <c r="E1427" s="110" t="s">
        <v>522</v>
      </c>
      <c r="F1427" s="2"/>
      <c r="G1427" s="208">
        <f>G1436+G1428</f>
        <v>1172828</v>
      </c>
      <c r="H1427" s="208">
        <f>H1436+H1428</f>
        <v>1210453</v>
      </c>
      <c r="I1427" s="208">
        <f>I1436+I1428</f>
        <v>1262508</v>
      </c>
    </row>
    <row r="1428" spans="2:9" ht="31.5">
      <c r="B1428" s="125" t="s">
        <v>785</v>
      </c>
      <c r="C1428" s="72" t="s">
        <v>103</v>
      </c>
      <c r="D1428" s="13" t="s">
        <v>112</v>
      </c>
      <c r="E1428" s="110" t="s">
        <v>779</v>
      </c>
      <c r="F1428" s="2"/>
      <c r="G1428" s="208">
        <f>G1430+G1431+G1432+G1433+G1434+G1435+G1429</f>
        <v>1172828</v>
      </c>
      <c r="H1428" s="208">
        <f>H1430+H1431+H1432+H1433+H1434+H1435+H1429</f>
        <v>1210453</v>
      </c>
      <c r="I1428" s="208">
        <f>I1430+I1431+I1432+I1433+I1434+I1435+I1429</f>
        <v>1262508</v>
      </c>
    </row>
    <row r="1429" spans="2:9" ht="15.75" hidden="1">
      <c r="B1429" s="125" t="s">
        <v>1454</v>
      </c>
      <c r="C1429" s="72" t="s">
        <v>103</v>
      </c>
      <c r="D1429" s="13" t="s">
        <v>112</v>
      </c>
      <c r="E1429" s="110" t="s">
        <v>1415</v>
      </c>
      <c r="F1429" s="2">
        <v>800</v>
      </c>
      <c r="G1429" s="35"/>
      <c r="H1429" s="35"/>
      <c r="I1429" s="35"/>
    </row>
    <row r="1430" spans="2:9" ht="129" customHeight="1">
      <c r="B1430" s="125" t="s">
        <v>1654</v>
      </c>
      <c r="C1430" s="72" t="s">
        <v>103</v>
      </c>
      <c r="D1430" s="13" t="s">
        <v>112</v>
      </c>
      <c r="E1430" s="110" t="s">
        <v>1674</v>
      </c>
      <c r="F1430" s="2">
        <v>500</v>
      </c>
      <c r="G1430" s="35">
        <v>480442</v>
      </c>
      <c r="H1430" s="35">
        <v>481483</v>
      </c>
      <c r="I1430" s="35">
        <v>478037</v>
      </c>
    </row>
    <row r="1431" spans="2:9" ht="110.25">
      <c r="B1431" s="125" t="s">
        <v>1655</v>
      </c>
      <c r="C1431" s="72" t="s">
        <v>103</v>
      </c>
      <c r="D1431" s="13" t="s">
        <v>112</v>
      </c>
      <c r="E1431" s="110" t="s">
        <v>780</v>
      </c>
      <c r="F1431" s="2">
        <v>500</v>
      </c>
      <c r="G1431" s="35">
        <v>49355</v>
      </c>
      <c r="H1431" s="35">
        <v>49599</v>
      </c>
      <c r="I1431" s="35">
        <v>51523</v>
      </c>
    </row>
    <row r="1432" spans="2:9" ht="126">
      <c r="B1432" s="125" t="s">
        <v>1656</v>
      </c>
      <c r="C1432" s="72" t="s">
        <v>103</v>
      </c>
      <c r="D1432" s="13" t="s">
        <v>112</v>
      </c>
      <c r="E1432" s="110" t="s">
        <v>781</v>
      </c>
      <c r="F1432" s="2">
        <v>500</v>
      </c>
      <c r="G1432" s="35">
        <v>1</v>
      </c>
      <c r="H1432" s="35">
        <v>1</v>
      </c>
      <c r="I1432" s="35">
        <v>1</v>
      </c>
    </row>
    <row r="1433" spans="2:9" ht="110.25">
      <c r="B1433" s="125" t="s">
        <v>1413</v>
      </c>
      <c r="C1433" s="72" t="s">
        <v>103</v>
      </c>
      <c r="D1433" s="13" t="s">
        <v>112</v>
      </c>
      <c r="E1433" s="110" t="s">
        <v>782</v>
      </c>
      <c r="F1433" s="2">
        <v>500</v>
      </c>
      <c r="G1433" s="35">
        <v>3</v>
      </c>
      <c r="H1433" s="35">
        <v>3</v>
      </c>
      <c r="I1433" s="35">
        <v>3</v>
      </c>
    </row>
    <row r="1434" spans="2:9" ht="31.5">
      <c r="B1434" s="125" t="s">
        <v>1414</v>
      </c>
      <c r="C1434" s="72" t="s">
        <v>103</v>
      </c>
      <c r="D1434" s="13" t="s">
        <v>112</v>
      </c>
      <c r="E1434" s="110" t="s">
        <v>783</v>
      </c>
      <c r="F1434" s="2">
        <v>500</v>
      </c>
      <c r="G1434" s="35">
        <v>367799</v>
      </c>
      <c r="H1434" s="35">
        <v>403028</v>
      </c>
      <c r="I1434" s="35">
        <v>419148</v>
      </c>
    </row>
    <row r="1435" spans="2:9" ht="47.25">
      <c r="B1435" s="125" t="s">
        <v>786</v>
      </c>
      <c r="C1435" s="72" t="s">
        <v>103</v>
      </c>
      <c r="D1435" s="13" t="s">
        <v>112</v>
      </c>
      <c r="E1435" s="110" t="s">
        <v>784</v>
      </c>
      <c r="F1435" s="2">
        <v>500</v>
      </c>
      <c r="G1435" s="35">
        <v>275228</v>
      </c>
      <c r="H1435" s="35">
        <v>276339</v>
      </c>
      <c r="I1435" s="35">
        <v>313796</v>
      </c>
    </row>
    <row r="1436" spans="2:9" ht="15.75" hidden="1">
      <c r="B1436" s="125"/>
      <c r="C1436" s="72"/>
      <c r="D1436" s="13"/>
      <c r="E1436" s="110"/>
      <c r="F1436" s="2"/>
      <c r="G1436" s="208"/>
      <c r="H1436" s="208"/>
      <c r="I1436" s="208"/>
    </row>
    <row r="1437" spans="2:9" ht="15.75" hidden="1">
      <c r="B1437" s="125"/>
      <c r="C1437" s="72"/>
      <c r="D1437" s="13"/>
      <c r="E1437" s="110"/>
      <c r="F1437" s="2"/>
      <c r="G1437" s="208"/>
      <c r="H1437" s="208"/>
      <c r="I1437" s="208"/>
    </row>
    <row r="1438" spans="2:9" ht="19.5" customHeight="1">
      <c r="B1438" s="142" t="s">
        <v>787</v>
      </c>
      <c r="C1438" s="72" t="s">
        <v>103</v>
      </c>
      <c r="D1438" s="13" t="s">
        <v>112</v>
      </c>
      <c r="E1438" s="129" t="s">
        <v>788</v>
      </c>
      <c r="F1438" s="52"/>
      <c r="G1438" s="35">
        <f>G1439+G1445</f>
        <v>5481</v>
      </c>
      <c r="H1438" s="35">
        <f>H1439+H1445</f>
        <v>5481</v>
      </c>
      <c r="I1438" s="35">
        <f>I1439+I1445</f>
        <v>5481</v>
      </c>
    </row>
    <row r="1439" spans="2:9" ht="47.25">
      <c r="B1439" s="142" t="s">
        <v>182</v>
      </c>
      <c r="C1439" s="72" t="s">
        <v>103</v>
      </c>
      <c r="D1439" s="13" t="s">
        <v>112</v>
      </c>
      <c r="E1439" s="129" t="s">
        <v>207</v>
      </c>
      <c r="F1439" s="80"/>
      <c r="G1439" s="95">
        <f>G1443+G1442+G1440+G1444+G1441</f>
        <v>5481</v>
      </c>
      <c r="H1439" s="95">
        <f>H1443+H1442+H1440+H1444+H1441</f>
        <v>5481</v>
      </c>
      <c r="I1439" s="95">
        <f>I1443+I1442+I1440+I1444+I1441</f>
        <v>5481</v>
      </c>
    </row>
    <row r="1440" spans="2:9" ht="51" customHeight="1">
      <c r="B1440" s="303" t="s">
        <v>1803</v>
      </c>
      <c r="C1440" s="72" t="s">
        <v>103</v>
      </c>
      <c r="D1440" s="13" t="s">
        <v>112</v>
      </c>
      <c r="E1440" s="129" t="s">
        <v>1758</v>
      </c>
      <c r="F1440" s="80">
        <v>200</v>
      </c>
      <c r="G1440" s="35">
        <v>5481</v>
      </c>
      <c r="H1440" s="35">
        <v>5481</v>
      </c>
      <c r="I1440" s="35">
        <v>5481</v>
      </c>
    </row>
    <row r="1441" spans="2:9" ht="43.5" customHeight="1" hidden="1">
      <c r="B1441" s="303" t="s">
        <v>1874</v>
      </c>
      <c r="C1441" s="72" t="s">
        <v>103</v>
      </c>
      <c r="D1441" s="13" t="s">
        <v>112</v>
      </c>
      <c r="E1441" s="129" t="s">
        <v>1758</v>
      </c>
      <c r="F1441" s="80">
        <v>500</v>
      </c>
      <c r="G1441" s="35"/>
      <c r="H1441" s="35"/>
      <c r="I1441" s="35"/>
    </row>
    <row r="1442" spans="2:9" ht="47.25" hidden="1">
      <c r="B1442" s="142" t="s">
        <v>1581</v>
      </c>
      <c r="C1442" s="72" t="s">
        <v>103</v>
      </c>
      <c r="D1442" s="13" t="s">
        <v>112</v>
      </c>
      <c r="E1442" s="129" t="s">
        <v>183</v>
      </c>
      <c r="F1442" s="80">
        <v>200</v>
      </c>
      <c r="G1442" s="35"/>
      <c r="H1442" s="35"/>
      <c r="I1442" s="35"/>
    </row>
    <row r="1443" spans="2:9" ht="39.75" customHeight="1" hidden="1">
      <c r="B1443" s="142" t="s">
        <v>888</v>
      </c>
      <c r="C1443" s="72" t="s">
        <v>103</v>
      </c>
      <c r="D1443" s="13" t="s">
        <v>112</v>
      </c>
      <c r="E1443" s="129" t="s">
        <v>183</v>
      </c>
      <c r="F1443" s="52" t="s">
        <v>75</v>
      </c>
      <c r="G1443" s="35"/>
      <c r="H1443" s="35"/>
      <c r="I1443" s="35"/>
    </row>
    <row r="1444" spans="2:9" ht="39.75" customHeight="1" hidden="1">
      <c r="B1444" s="142" t="s">
        <v>1873</v>
      </c>
      <c r="C1444" s="72" t="s">
        <v>103</v>
      </c>
      <c r="D1444" s="13" t="s">
        <v>112</v>
      </c>
      <c r="E1444" s="129" t="s">
        <v>183</v>
      </c>
      <c r="F1444" s="52" t="s">
        <v>64</v>
      </c>
      <c r="G1444" s="35"/>
      <c r="H1444" s="35"/>
      <c r="I1444" s="35"/>
    </row>
    <row r="1445" spans="2:9" ht="51" customHeight="1" hidden="1">
      <c r="B1445" s="142" t="s">
        <v>1840</v>
      </c>
      <c r="C1445" s="72" t="s">
        <v>103</v>
      </c>
      <c r="D1445" s="13" t="s">
        <v>112</v>
      </c>
      <c r="E1445" s="129" t="s">
        <v>1839</v>
      </c>
      <c r="F1445" s="52"/>
      <c r="G1445" s="35">
        <f>G1446</f>
        <v>0</v>
      </c>
      <c r="H1445" s="35">
        <f>H1446</f>
        <v>0</v>
      </c>
      <c r="I1445" s="35">
        <f>I1446</f>
        <v>0</v>
      </c>
    </row>
    <row r="1446" spans="2:9" ht="51" customHeight="1" hidden="1">
      <c r="B1446" s="142" t="s">
        <v>1581</v>
      </c>
      <c r="C1446" s="72" t="s">
        <v>103</v>
      </c>
      <c r="D1446" s="13" t="s">
        <v>112</v>
      </c>
      <c r="E1446" s="129" t="s">
        <v>1838</v>
      </c>
      <c r="F1446" s="80">
        <v>200</v>
      </c>
      <c r="G1446" s="35"/>
      <c r="H1446" s="35"/>
      <c r="I1446" s="35"/>
    </row>
    <row r="1447" spans="2:9" ht="47.25">
      <c r="B1447" s="146" t="s">
        <v>576</v>
      </c>
      <c r="C1447" s="70" t="s">
        <v>103</v>
      </c>
      <c r="D1447" s="71" t="s">
        <v>112</v>
      </c>
      <c r="E1447" s="130" t="s">
        <v>30</v>
      </c>
      <c r="F1447" s="131"/>
      <c r="G1447" s="211">
        <f>G1448</f>
        <v>131817</v>
      </c>
      <c r="H1447" s="211">
        <f>H1448</f>
        <v>66128</v>
      </c>
      <c r="I1447" s="211">
        <f>I1448</f>
        <v>66128</v>
      </c>
    </row>
    <row r="1448" spans="2:9" ht="15.75">
      <c r="B1448" s="146" t="s">
        <v>582</v>
      </c>
      <c r="C1448" s="70" t="s">
        <v>103</v>
      </c>
      <c r="D1448" s="71" t="s">
        <v>112</v>
      </c>
      <c r="E1448" s="130" t="s">
        <v>480</v>
      </c>
      <c r="F1448" s="131"/>
      <c r="G1448" s="211">
        <f>G1449+G1453+G1457+G1462</f>
        <v>131817</v>
      </c>
      <c r="H1448" s="211">
        <f>H1449+H1453+H1457+H1462</f>
        <v>66128</v>
      </c>
      <c r="I1448" s="211">
        <f>I1449+I1453+I1457+I1462</f>
        <v>66128</v>
      </c>
    </row>
    <row r="1449" spans="2:9" ht="31.5" hidden="1">
      <c r="B1449" s="275" t="s">
        <v>620</v>
      </c>
      <c r="C1449" s="70" t="s">
        <v>103</v>
      </c>
      <c r="D1449" s="71" t="s">
        <v>112</v>
      </c>
      <c r="E1449" s="106" t="s">
        <v>621</v>
      </c>
      <c r="F1449" s="81"/>
      <c r="G1449" s="211">
        <f>G1450+G1452</f>
        <v>68542</v>
      </c>
      <c r="H1449" s="211">
        <f>H1450+H1452</f>
        <v>0</v>
      </c>
      <c r="I1449" s="211">
        <f>I1450+I1452</f>
        <v>0</v>
      </c>
    </row>
    <row r="1450" spans="2:9" ht="94.5" hidden="1">
      <c r="B1450" s="146" t="s">
        <v>1657</v>
      </c>
      <c r="C1450" s="70" t="s">
        <v>103</v>
      </c>
      <c r="D1450" s="71" t="s">
        <v>112</v>
      </c>
      <c r="E1450" s="106" t="s">
        <v>622</v>
      </c>
      <c r="F1450" s="81">
        <v>300</v>
      </c>
      <c r="G1450" s="35">
        <v>68542</v>
      </c>
      <c r="H1450" s="35">
        <v>0</v>
      </c>
      <c r="I1450" s="35">
        <v>0</v>
      </c>
    </row>
    <row r="1451" spans="2:9" ht="78.75" hidden="1">
      <c r="B1451" s="146" t="s">
        <v>623</v>
      </c>
      <c r="C1451" s="70" t="s">
        <v>103</v>
      </c>
      <c r="D1451" s="71" t="s">
        <v>112</v>
      </c>
      <c r="E1451" s="106" t="s">
        <v>622</v>
      </c>
      <c r="F1451" s="81">
        <v>500</v>
      </c>
      <c r="G1451" s="211"/>
      <c r="H1451" s="211"/>
      <c r="I1451" s="211"/>
    </row>
    <row r="1452" spans="2:9" ht="78.75" hidden="1">
      <c r="B1452" s="146" t="s">
        <v>1811</v>
      </c>
      <c r="C1452" s="70" t="s">
        <v>103</v>
      </c>
      <c r="D1452" s="71" t="s">
        <v>112</v>
      </c>
      <c r="E1452" s="106" t="s">
        <v>622</v>
      </c>
      <c r="F1452" s="81">
        <v>500</v>
      </c>
      <c r="G1452" s="35"/>
      <c r="H1452" s="35"/>
      <c r="I1452" s="35"/>
    </row>
    <row r="1453" spans="2:9" ht="31.5">
      <c r="B1453" s="275" t="s">
        <v>624</v>
      </c>
      <c r="C1453" s="70" t="s">
        <v>103</v>
      </c>
      <c r="D1453" s="71" t="s">
        <v>112</v>
      </c>
      <c r="E1453" s="106" t="s">
        <v>625</v>
      </c>
      <c r="F1453" s="81"/>
      <c r="G1453" s="211">
        <f>G1454+G1456</f>
        <v>24845</v>
      </c>
      <c r="H1453" s="211">
        <f>H1454+H1456</f>
        <v>40828</v>
      </c>
      <c r="I1453" s="211">
        <f>I1454+I1456</f>
        <v>40828</v>
      </c>
    </row>
    <row r="1454" spans="2:9" ht="78.75">
      <c r="B1454" s="146" t="s">
        <v>1658</v>
      </c>
      <c r="C1454" s="70" t="s">
        <v>103</v>
      </c>
      <c r="D1454" s="71" t="s">
        <v>112</v>
      </c>
      <c r="E1454" s="106" t="s">
        <v>626</v>
      </c>
      <c r="F1454" s="81">
        <v>300</v>
      </c>
      <c r="G1454" s="35">
        <v>24845</v>
      </c>
      <c r="H1454" s="35">
        <v>40828</v>
      </c>
      <c r="I1454" s="35">
        <v>40828</v>
      </c>
    </row>
    <row r="1455" spans="2:9" ht="63" hidden="1">
      <c r="B1455" s="146" t="s">
        <v>627</v>
      </c>
      <c r="C1455" s="70" t="s">
        <v>103</v>
      </c>
      <c r="D1455" s="71" t="s">
        <v>112</v>
      </c>
      <c r="E1455" s="106" t="s">
        <v>626</v>
      </c>
      <c r="F1455" s="81">
        <v>500</v>
      </c>
      <c r="G1455" s="211"/>
      <c r="H1455" s="211"/>
      <c r="I1455" s="211"/>
    </row>
    <row r="1456" spans="2:9" ht="66.75" customHeight="1" hidden="1">
      <c r="B1456" s="146" t="s">
        <v>1884</v>
      </c>
      <c r="C1456" s="70" t="s">
        <v>103</v>
      </c>
      <c r="D1456" s="71" t="s">
        <v>112</v>
      </c>
      <c r="E1456" s="106" t="s">
        <v>626</v>
      </c>
      <c r="F1456" s="81">
        <v>500</v>
      </c>
      <c r="G1456" s="211"/>
      <c r="H1456" s="211"/>
      <c r="I1456" s="211"/>
    </row>
    <row r="1457" spans="2:9" ht="20.25" customHeight="1">
      <c r="B1457" s="146" t="s">
        <v>628</v>
      </c>
      <c r="C1457" s="70" t="s">
        <v>103</v>
      </c>
      <c r="D1457" s="71" t="s">
        <v>112</v>
      </c>
      <c r="E1457" s="106" t="s">
        <v>629</v>
      </c>
      <c r="F1457" s="131"/>
      <c r="G1457" s="211">
        <f>G1461+G1460+G1458+G1459</f>
        <v>25300</v>
      </c>
      <c r="H1457" s="211">
        <f>H1461+H1460+H1458+H1459</f>
        <v>25300</v>
      </c>
      <c r="I1457" s="211">
        <f>I1461+I1460+I1458+I1459</f>
        <v>25300</v>
      </c>
    </row>
    <row r="1458" spans="2:9" ht="47.25" hidden="1">
      <c r="B1458" s="275" t="s">
        <v>1745</v>
      </c>
      <c r="C1458" s="70" t="s">
        <v>103</v>
      </c>
      <c r="D1458" s="71" t="s">
        <v>112</v>
      </c>
      <c r="E1458" s="106" t="s">
        <v>630</v>
      </c>
      <c r="F1458" s="81">
        <v>300</v>
      </c>
      <c r="G1458" s="35"/>
      <c r="H1458" s="35"/>
      <c r="I1458" s="35"/>
    </row>
    <row r="1459" spans="2:9" ht="52.5" customHeight="1" hidden="1">
      <c r="B1459" s="275" t="s">
        <v>1812</v>
      </c>
      <c r="C1459" s="70" t="s">
        <v>103</v>
      </c>
      <c r="D1459" s="71" t="s">
        <v>112</v>
      </c>
      <c r="E1459" s="106" t="s">
        <v>630</v>
      </c>
      <c r="F1459" s="81">
        <v>500</v>
      </c>
      <c r="G1459" s="35"/>
      <c r="H1459" s="35"/>
      <c r="I1459" s="35"/>
    </row>
    <row r="1460" spans="2:9" ht="63">
      <c r="B1460" s="275" t="s">
        <v>631</v>
      </c>
      <c r="C1460" s="70" t="s">
        <v>103</v>
      </c>
      <c r="D1460" s="71" t="s">
        <v>112</v>
      </c>
      <c r="E1460" s="13" t="s">
        <v>632</v>
      </c>
      <c r="F1460" s="81">
        <v>300</v>
      </c>
      <c r="G1460" s="35">
        <v>300</v>
      </c>
      <c r="H1460" s="35">
        <v>300</v>
      </c>
      <c r="I1460" s="35">
        <v>300</v>
      </c>
    </row>
    <row r="1461" spans="2:9" ht="47.25">
      <c r="B1461" s="275" t="s">
        <v>633</v>
      </c>
      <c r="C1461" s="70" t="s">
        <v>103</v>
      </c>
      <c r="D1461" s="71" t="s">
        <v>112</v>
      </c>
      <c r="E1461" s="13" t="s">
        <v>632</v>
      </c>
      <c r="F1461" s="81">
        <v>500</v>
      </c>
      <c r="G1461" s="35">
        <v>25000</v>
      </c>
      <c r="H1461" s="35">
        <v>25000</v>
      </c>
      <c r="I1461" s="35">
        <v>25000</v>
      </c>
    </row>
    <row r="1462" spans="2:9" ht="31.5" hidden="1">
      <c r="B1462" s="275" t="s">
        <v>634</v>
      </c>
      <c r="C1462" s="70" t="s">
        <v>103</v>
      </c>
      <c r="D1462" s="71" t="s">
        <v>112</v>
      </c>
      <c r="E1462" s="106" t="s">
        <v>635</v>
      </c>
      <c r="F1462" s="81"/>
      <c r="G1462" s="211">
        <f>G1463+G1464</f>
        <v>13130</v>
      </c>
      <c r="H1462" s="211">
        <f>H1463+H1464</f>
        <v>0</v>
      </c>
      <c r="I1462" s="211">
        <f>I1463+I1464</f>
        <v>0</v>
      </c>
    </row>
    <row r="1463" spans="2:9" ht="47.25" hidden="1">
      <c r="B1463" s="146" t="s">
        <v>636</v>
      </c>
      <c r="C1463" s="70" t="s">
        <v>103</v>
      </c>
      <c r="D1463" s="71" t="s">
        <v>112</v>
      </c>
      <c r="E1463" s="106" t="s">
        <v>637</v>
      </c>
      <c r="F1463" s="81">
        <v>300</v>
      </c>
      <c r="G1463" s="35"/>
      <c r="H1463" s="35"/>
      <c r="I1463" s="35"/>
    </row>
    <row r="1464" spans="2:9" ht="31.5" hidden="1">
      <c r="B1464" s="146" t="s">
        <v>1885</v>
      </c>
      <c r="C1464" s="70" t="s">
        <v>103</v>
      </c>
      <c r="D1464" s="71" t="s">
        <v>112</v>
      </c>
      <c r="E1464" s="106" t="s">
        <v>637</v>
      </c>
      <c r="F1464" s="81">
        <v>500</v>
      </c>
      <c r="G1464" s="35">
        <v>13130</v>
      </c>
      <c r="H1464" s="35">
        <v>0</v>
      </c>
      <c r="I1464" s="35">
        <v>0</v>
      </c>
    </row>
    <row r="1465" spans="2:9" ht="47.25">
      <c r="B1465" s="125" t="s">
        <v>1624</v>
      </c>
      <c r="C1465" s="70" t="s">
        <v>103</v>
      </c>
      <c r="D1465" s="71" t="s">
        <v>112</v>
      </c>
      <c r="E1465" s="110">
        <v>10</v>
      </c>
      <c r="F1465" s="22"/>
      <c r="G1465" s="211">
        <f aca="true" t="shared" si="76" ref="G1465:I1467">G1466</f>
        <v>850</v>
      </c>
      <c r="H1465" s="211">
        <f t="shared" si="76"/>
        <v>850</v>
      </c>
      <c r="I1465" s="211">
        <f t="shared" si="76"/>
        <v>850</v>
      </c>
    </row>
    <row r="1466" spans="2:9" ht="15.75">
      <c r="B1466" s="121" t="s">
        <v>549</v>
      </c>
      <c r="C1466" s="70" t="s">
        <v>103</v>
      </c>
      <c r="D1466" s="71" t="s">
        <v>112</v>
      </c>
      <c r="E1466" s="110" t="s">
        <v>546</v>
      </c>
      <c r="F1466" s="2"/>
      <c r="G1466" s="211">
        <f t="shared" si="76"/>
        <v>850</v>
      </c>
      <c r="H1466" s="211">
        <f t="shared" si="76"/>
        <v>850</v>
      </c>
      <c r="I1466" s="211">
        <f t="shared" si="76"/>
        <v>850</v>
      </c>
    </row>
    <row r="1467" spans="2:9" ht="31.5">
      <c r="B1467" s="125" t="s">
        <v>550</v>
      </c>
      <c r="C1467" s="70" t="s">
        <v>103</v>
      </c>
      <c r="D1467" s="71" t="s">
        <v>112</v>
      </c>
      <c r="E1467" s="110" t="s">
        <v>547</v>
      </c>
      <c r="F1467" s="22"/>
      <c r="G1467" s="211">
        <f t="shared" si="76"/>
        <v>850</v>
      </c>
      <c r="H1467" s="211">
        <f t="shared" si="76"/>
        <v>850</v>
      </c>
      <c r="I1467" s="211">
        <f t="shared" si="76"/>
        <v>850</v>
      </c>
    </row>
    <row r="1468" spans="2:9" ht="31.5">
      <c r="B1468" s="121" t="s">
        <v>551</v>
      </c>
      <c r="C1468" s="70" t="s">
        <v>103</v>
      </c>
      <c r="D1468" s="71" t="s">
        <v>112</v>
      </c>
      <c r="E1468" s="110" t="s">
        <v>548</v>
      </c>
      <c r="F1468" s="2">
        <v>500</v>
      </c>
      <c r="G1468" s="35">
        <v>850</v>
      </c>
      <c r="H1468" s="35">
        <v>850</v>
      </c>
      <c r="I1468" s="35">
        <v>850</v>
      </c>
    </row>
    <row r="1469" spans="2:9" ht="39" customHeight="1">
      <c r="B1469" s="121" t="s">
        <v>1621</v>
      </c>
      <c r="C1469" s="70" t="s">
        <v>103</v>
      </c>
      <c r="D1469" s="71" t="s">
        <v>112</v>
      </c>
      <c r="E1469" s="119" t="s">
        <v>520</v>
      </c>
      <c r="F1469" s="2"/>
      <c r="G1469" s="35">
        <f aca="true" t="shared" si="77" ref="G1469:I1470">G1470</f>
        <v>30430</v>
      </c>
      <c r="H1469" s="35">
        <f t="shared" si="77"/>
        <v>30430</v>
      </c>
      <c r="I1469" s="35">
        <f t="shared" si="77"/>
        <v>30430</v>
      </c>
    </row>
    <row r="1470" spans="2:9" ht="22.5" customHeight="1">
      <c r="B1470" s="121" t="s">
        <v>326</v>
      </c>
      <c r="C1470" s="70" t="s">
        <v>103</v>
      </c>
      <c r="D1470" s="71" t="s">
        <v>112</v>
      </c>
      <c r="E1470" s="119" t="s">
        <v>419</v>
      </c>
      <c r="F1470" s="201"/>
      <c r="G1470" s="35">
        <f>G1471</f>
        <v>30430</v>
      </c>
      <c r="H1470" s="35">
        <f t="shared" si="77"/>
        <v>30430</v>
      </c>
      <c r="I1470" s="35">
        <f t="shared" si="77"/>
        <v>30430</v>
      </c>
    </row>
    <row r="1471" spans="2:9" ht="50.25" customHeight="1">
      <c r="B1471" s="121" t="s">
        <v>407</v>
      </c>
      <c r="C1471" s="70" t="s">
        <v>103</v>
      </c>
      <c r="D1471" s="71" t="s">
        <v>112</v>
      </c>
      <c r="E1471" s="119" t="s">
        <v>418</v>
      </c>
      <c r="F1471" s="201"/>
      <c r="G1471" s="35">
        <f>G1473+G1472</f>
        <v>30430</v>
      </c>
      <c r="H1471" s="35">
        <f>H1473+H1472</f>
        <v>30430</v>
      </c>
      <c r="I1471" s="35">
        <f>I1473+I1472</f>
        <v>30430</v>
      </c>
    </row>
    <row r="1472" spans="2:9" ht="51.75" customHeight="1" hidden="1">
      <c r="B1472" s="121" t="s">
        <v>1735</v>
      </c>
      <c r="C1472" s="70" t="s">
        <v>103</v>
      </c>
      <c r="D1472" s="71" t="s">
        <v>112</v>
      </c>
      <c r="E1472" s="119" t="s">
        <v>410</v>
      </c>
      <c r="F1472" s="201">
        <v>300</v>
      </c>
      <c r="G1472" s="35"/>
      <c r="H1472" s="35"/>
      <c r="I1472" s="35"/>
    </row>
    <row r="1473" spans="2:9" ht="63">
      <c r="B1473" s="121" t="s">
        <v>1659</v>
      </c>
      <c r="C1473" s="70" t="s">
        <v>103</v>
      </c>
      <c r="D1473" s="71" t="s">
        <v>112</v>
      </c>
      <c r="E1473" s="119" t="s">
        <v>412</v>
      </c>
      <c r="F1473" s="201">
        <v>300</v>
      </c>
      <c r="G1473" s="35">
        <v>30430</v>
      </c>
      <c r="H1473" s="35">
        <v>30430</v>
      </c>
      <c r="I1473" s="35">
        <v>30430</v>
      </c>
    </row>
    <row r="1474" spans="2:9" ht="39" customHeight="1">
      <c r="B1474" s="121" t="s">
        <v>184</v>
      </c>
      <c r="C1474" s="70" t="s">
        <v>103</v>
      </c>
      <c r="D1474" s="71" t="s">
        <v>112</v>
      </c>
      <c r="E1474" s="106">
        <v>13</v>
      </c>
      <c r="F1474" s="81"/>
      <c r="G1474" s="95">
        <f>G1477+G1478</f>
        <v>362712</v>
      </c>
      <c r="H1474" s="95">
        <f>H1477+H1478</f>
        <v>364229</v>
      </c>
      <c r="I1474" s="95">
        <f>I1477+I1478</f>
        <v>365819</v>
      </c>
    </row>
    <row r="1475" spans="2:9" ht="34.5" customHeight="1">
      <c r="B1475" s="121" t="s">
        <v>185</v>
      </c>
      <c r="C1475" s="70" t="s">
        <v>103</v>
      </c>
      <c r="D1475" s="71" t="s">
        <v>112</v>
      </c>
      <c r="E1475" s="106" t="s">
        <v>215</v>
      </c>
      <c r="F1475" s="81"/>
      <c r="G1475" s="95">
        <f aca="true" t="shared" si="78" ref="G1475:I1476">G1476</f>
        <v>321712</v>
      </c>
      <c r="H1475" s="95">
        <f t="shared" si="78"/>
        <v>322729</v>
      </c>
      <c r="I1475" s="95">
        <f t="shared" si="78"/>
        <v>323819</v>
      </c>
    </row>
    <row r="1476" spans="2:9" ht="24" customHeight="1">
      <c r="B1476" s="121" t="s">
        <v>219</v>
      </c>
      <c r="C1476" s="70" t="s">
        <v>103</v>
      </c>
      <c r="D1476" s="71" t="s">
        <v>112</v>
      </c>
      <c r="E1476" s="106" t="s">
        <v>216</v>
      </c>
      <c r="F1476" s="81"/>
      <c r="G1476" s="95">
        <f t="shared" si="78"/>
        <v>321712</v>
      </c>
      <c r="H1476" s="95">
        <f t="shared" si="78"/>
        <v>322729</v>
      </c>
      <c r="I1476" s="95">
        <f t="shared" si="78"/>
        <v>323819</v>
      </c>
    </row>
    <row r="1477" spans="2:9" ht="63">
      <c r="B1477" s="121" t="s">
        <v>217</v>
      </c>
      <c r="C1477" s="70" t="s">
        <v>103</v>
      </c>
      <c r="D1477" s="71" t="s">
        <v>112</v>
      </c>
      <c r="E1477" s="106" t="s">
        <v>1452</v>
      </c>
      <c r="F1477" s="81">
        <v>300</v>
      </c>
      <c r="G1477" s="35">
        <v>321712</v>
      </c>
      <c r="H1477" s="35">
        <v>322729</v>
      </c>
      <c r="I1477" s="35">
        <v>323819</v>
      </c>
    </row>
    <row r="1478" spans="2:9" ht="48" thickBot="1">
      <c r="B1478" s="248" t="s">
        <v>218</v>
      </c>
      <c r="C1478" s="70" t="s">
        <v>103</v>
      </c>
      <c r="D1478" s="71" t="s">
        <v>112</v>
      </c>
      <c r="E1478" s="106" t="s">
        <v>1452</v>
      </c>
      <c r="F1478" s="81">
        <v>500</v>
      </c>
      <c r="G1478" s="35">
        <v>41000</v>
      </c>
      <c r="H1478" s="35">
        <v>41500</v>
      </c>
      <c r="I1478" s="35">
        <v>42000</v>
      </c>
    </row>
    <row r="1479" spans="2:9" ht="16.5" thickBot="1">
      <c r="B1479" s="172" t="s">
        <v>65</v>
      </c>
      <c r="C1479" s="8">
        <v>10</v>
      </c>
      <c r="D1479" s="9" t="s">
        <v>56</v>
      </c>
      <c r="E1479" s="9"/>
      <c r="F1479" s="11"/>
      <c r="G1479" s="33">
        <f>G1480+G1502+G1484</f>
        <v>1536796</v>
      </c>
      <c r="H1479" s="33">
        <f>H1480+H1502+H1484</f>
        <v>1505130</v>
      </c>
      <c r="I1479" s="33">
        <f>I1480+I1502+I1484</f>
        <v>1522908</v>
      </c>
    </row>
    <row r="1480" spans="2:9" ht="31.5">
      <c r="B1480" s="232" t="s">
        <v>1638</v>
      </c>
      <c r="C1480" s="40" t="s">
        <v>103</v>
      </c>
      <c r="D1480" s="2" t="s">
        <v>29</v>
      </c>
      <c r="E1480" s="114" t="s">
        <v>3</v>
      </c>
      <c r="F1480" s="3"/>
      <c r="G1480" s="35">
        <f aca="true" t="shared" si="79" ref="G1480:I1482">G1481</f>
        <v>315224</v>
      </c>
      <c r="H1480" s="35">
        <f t="shared" si="79"/>
        <v>327224</v>
      </c>
      <c r="I1480" s="35">
        <f t="shared" si="79"/>
        <v>327224</v>
      </c>
    </row>
    <row r="1481" spans="2:9" ht="15.75">
      <c r="B1481" s="232" t="s">
        <v>1201</v>
      </c>
      <c r="C1481" s="40" t="s">
        <v>103</v>
      </c>
      <c r="D1481" s="2" t="s">
        <v>29</v>
      </c>
      <c r="E1481" s="114" t="s">
        <v>594</v>
      </c>
      <c r="F1481" s="3"/>
      <c r="G1481" s="35">
        <f t="shared" si="79"/>
        <v>315224</v>
      </c>
      <c r="H1481" s="35">
        <f t="shared" si="79"/>
        <v>327224</v>
      </c>
      <c r="I1481" s="35">
        <f t="shared" si="79"/>
        <v>327224</v>
      </c>
    </row>
    <row r="1482" spans="2:9" ht="31.5">
      <c r="B1482" s="232" t="s">
        <v>1057</v>
      </c>
      <c r="C1482" s="40" t="s">
        <v>103</v>
      </c>
      <c r="D1482" s="2" t="s">
        <v>29</v>
      </c>
      <c r="E1482" s="114" t="s">
        <v>1056</v>
      </c>
      <c r="F1482" s="3"/>
      <c r="G1482" s="35">
        <f t="shared" si="79"/>
        <v>315224</v>
      </c>
      <c r="H1482" s="35">
        <f t="shared" si="79"/>
        <v>327224</v>
      </c>
      <c r="I1482" s="35">
        <f t="shared" si="79"/>
        <v>327224</v>
      </c>
    </row>
    <row r="1483" spans="2:9" ht="94.5">
      <c r="B1483" s="232" t="s">
        <v>1202</v>
      </c>
      <c r="C1483" s="40" t="s">
        <v>103</v>
      </c>
      <c r="D1483" s="2" t="s">
        <v>29</v>
      </c>
      <c r="E1483" s="114" t="s">
        <v>1453</v>
      </c>
      <c r="F1483" s="3" t="s">
        <v>64</v>
      </c>
      <c r="G1483" s="35">
        <v>315224</v>
      </c>
      <c r="H1483" s="35">
        <v>327224</v>
      </c>
      <c r="I1483" s="35">
        <v>327224</v>
      </c>
    </row>
    <row r="1484" spans="2:9" ht="31.5">
      <c r="B1484" s="232" t="s">
        <v>722</v>
      </c>
      <c r="C1484" s="70" t="s">
        <v>103</v>
      </c>
      <c r="D1484" s="71" t="s">
        <v>29</v>
      </c>
      <c r="E1484" s="168">
        <v>4</v>
      </c>
      <c r="F1484" s="6"/>
      <c r="G1484" s="35">
        <f>G1485</f>
        <v>971186</v>
      </c>
      <c r="H1484" s="35">
        <f>H1485</f>
        <v>979145</v>
      </c>
      <c r="I1484" s="35">
        <f>I1485</f>
        <v>1003436</v>
      </c>
    </row>
    <row r="1485" spans="2:9" ht="15.75">
      <c r="B1485" s="232" t="s">
        <v>805</v>
      </c>
      <c r="C1485" s="70" t="s">
        <v>103</v>
      </c>
      <c r="D1485" s="71" t="s">
        <v>29</v>
      </c>
      <c r="E1485" s="114" t="s">
        <v>789</v>
      </c>
      <c r="F1485" s="3"/>
      <c r="G1485" s="35">
        <f>G1486+G1494+G1500</f>
        <v>971186</v>
      </c>
      <c r="H1485" s="35">
        <f>H1486+H1494+H1500</f>
        <v>979145</v>
      </c>
      <c r="I1485" s="35">
        <f>I1486+I1494+I1500</f>
        <v>1003436</v>
      </c>
    </row>
    <row r="1486" spans="2:9" ht="31.5">
      <c r="B1486" s="232" t="s">
        <v>785</v>
      </c>
      <c r="C1486" s="70" t="s">
        <v>103</v>
      </c>
      <c r="D1486" s="71" t="s">
        <v>29</v>
      </c>
      <c r="E1486" s="114" t="s">
        <v>779</v>
      </c>
      <c r="F1486" s="3"/>
      <c r="G1486" s="35">
        <f>G1490+G1491+G1492+G1493+G1487+G1488+G1489</f>
        <v>563240</v>
      </c>
      <c r="H1486" s="35">
        <f>H1490+H1491+H1492+H1493+H1487+H1488+H1489</f>
        <v>563695</v>
      </c>
      <c r="I1486" s="35">
        <f>I1490+I1491+I1492+I1493+I1487+I1488+I1489</f>
        <v>584123</v>
      </c>
    </row>
    <row r="1487" spans="2:9" ht="49.5" customHeight="1" hidden="1">
      <c r="B1487" s="125" t="s">
        <v>1455</v>
      </c>
      <c r="C1487" s="70" t="s">
        <v>103</v>
      </c>
      <c r="D1487" s="71" t="s">
        <v>29</v>
      </c>
      <c r="E1487" s="114" t="s">
        <v>1416</v>
      </c>
      <c r="F1487" s="3">
        <v>800</v>
      </c>
      <c r="G1487" s="35"/>
      <c r="H1487" s="35"/>
      <c r="I1487" s="35"/>
    </row>
    <row r="1488" spans="2:9" ht="51" customHeight="1" hidden="1">
      <c r="B1488" s="232" t="s">
        <v>1456</v>
      </c>
      <c r="C1488" s="70" t="s">
        <v>103</v>
      </c>
      <c r="D1488" s="71" t="s">
        <v>29</v>
      </c>
      <c r="E1488" s="114" t="s">
        <v>1417</v>
      </c>
      <c r="F1488" s="3">
        <v>800</v>
      </c>
      <c r="G1488" s="35"/>
      <c r="H1488" s="35"/>
      <c r="I1488" s="35"/>
    </row>
    <row r="1489" spans="2:9" ht="61.5" customHeight="1" hidden="1">
      <c r="B1489" s="125" t="s">
        <v>1676</v>
      </c>
      <c r="C1489" s="70" t="s">
        <v>103</v>
      </c>
      <c r="D1489" s="71" t="s">
        <v>29</v>
      </c>
      <c r="E1489" s="114" t="s">
        <v>1675</v>
      </c>
      <c r="F1489" s="3">
        <v>500</v>
      </c>
      <c r="G1489" s="35"/>
      <c r="H1489" s="35"/>
      <c r="I1489" s="35"/>
    </row>
    <row r="1490" spans="2:9" ht="63">
      <c r="B1490" s="125" t="s">
        <v>806</v>
      </c>
      <c r="C1490" s="70" t="s">
        <v>103</v>
      </c>
      <c r="D1490" s="71" t="s">
        <v>29</v>
      </c>
      <c r="E1490" s="114" t="s">
        <v>790</v>
      </c>
      <c r="F1490" s="3">
        <v>500</v>
      </c>
      <c r="G1490" s="35">
        <v>444713</v>
      </c>
      <c r="H1490" s="35">
        <v>444713</v>
      </c>
      <c r="I1490" s="35">
        <v>464725</v>
      </c>
    </row>
    <row r="1491" spans="2:9" ht="94.5">
      <c r="B1491" s="232" t="s">
        <v>1660</v>
      </c>
      <c r="C1491" s="70" t="s">
        <v>103</v>
      </c>
      <c r="D1491" s="71" t="s">
        <v>29</v>
      </c>
      <c r="E1491" s="114" t="s">
        <v>791</v>
      </c>
      <c r="F1491" s="3">
        <v>300</v>
      </c>
      <c r="G1491" s="35">
        <v>9994</v>
      </c>
      <c r="H1491" s="35">
        <v>10449</v>
      </c>
      <c r="I1491" s="35">
        <v>10865</v>
      </c>
    </row>
    <row r="1492" spans="2:9" ht="47.25">
      <c r="B1492" s="232" t="s">
        <v>800</v>
      </c>
      <c r="C1492" s="70" t="s">
        <v>103</v>
      </c>
      <c r="D1492" s="71" t="s">
        <v>29</v>
      </c>
      <c r="E1492" s="114" t="s">
        <v>792</v>
      </c>
      <c r="F1492" s="3">
        <v>500</v>
      </c>
      <c r="G1492" s="35">
        <v>98383</v>
      </c>
      <c r="H1492" s="35">
        <v>98383</v>
      </c>
      <c r="I1492" s="35">
        <v>98383</v>
      </c>
    </row>
    <row r="1493" spans="2:9" ht="47.25">
      <c r="B1493" s="232" t="s">
        <v>917</v>
      </c>
      <c r="C1493" s="70" t="s">
        <v>103</v>
      </c>
      <c r="D1493" s="71" t="s">
        <v>29</v>
      </c>
      <c r="E1493" s="114" t="s">
        <v>793</v>
      </c>
      <c r="F1493" s="3">
        <v>500</v>
      </c>
      <c r="G1493" s="35">
        <v>10150</v>
      </c>
      <c r="H1493" s="35">
        <v>10150</v>
      </c>
      <c r="I1493" s="35">
        <v>10150</v>
      </c>
    </row>
    <row r="1494" spans="2:9" ht="37.5" customHeight="1">
      <c r="B1494" s="232" t="s">
        <v>801</v>
      </c>
      <c r="C1494" s="70" t="s">
        <v>103</v>
      </c>
      <c r="D1494" s="71" t="s">
        <v>29</v>
      </c>
      <c r="E1494" s="114" t="s">
        <v>794</v>
      </c>
      <c r="F1494" s="6"/>
      <c r="G1494" s="35">
        <f>G1496+G1498+G1499+G1497+G1495</f>
        <v>407411</v>
      </c>
      <c r="H1494" s="35">
        <f>H1496+H1498+H1499+H1497+H1495</f>
        <v>414967</v>
      </c>
      <c r="I1494" s="35">
        <f>I1496+I1498+I1499+I1497+I1495</f>
        <v>418830</v>
      </c>
    </row>
    <row r="1495" spans="2:9" ht="47.25" hidden="1">
      <c r="B1495" s="232" t="s">
        <v>1586</v>
      </c>
      <c r="C1495" s="70" t="s">
        <v>103</v>
      </c>
      <c r="D1495" s="71" t="s">
        <v>29</v>
      </c>
      <c r="E1495" s="114" t="s">
        <v>1585</v>
      </c>
      <c r="F1495" s="3">
        <v>800</v>
      </c>
      <c r="G1495" s="35"/>
      <c r="H1495" s="35"/>
      <c r="I1495" s="35"/>
    </row>
    <row r="1496" spans="2:9" ht="31.5">
      <c r="B1496" s="232" t="s">
        <v>807</v>
      </c>
      <c r="C1496" s="70" t="s">
        <v>103</v>
      </c>
      <c r="D1496" s="71" t="s">
        <v>29</v>
      </c>
      <c r="E1496" s="114" t="s">
        <v>795</v>
      </c>
      <c r="F1496" s="3">
        <v>500</v>
      </c>
      <c r="G1496" s="35">
        <v>7463</v>
      </c>
      <c r="H1496" s="35">
        <v>7463</v>
      </c>
      <c r="I1496" s="35">
        <v>7463</v>
      </c>
    </row>
    <row r="1497" spans="2:9" ht="63">
      <c r="B1497" s="125" t="s">
        <v>1668</v>
      </c>
      <c r="C1497" s="72" t="s">
        <v>103</v>
      </c>
      <c r="D1497" s="13" t="s">
        <v>112</v>
      </c>
      <c r="E1497" s="110" t="s">
        <v>523</v>
      </c>
      <c r="F1497" s="2">
        <v>500</v>
      </c>
      <c r="G1497" s="35">
        <v>7937</v>
      </c>
      <c r="H1497" s="35">
        <v>4961</v>
      </c>
      <c r="I1497" s="35">
        <v>4023</v>
      </c>
    </row>
    <row r="1498" spans="2:9" ht="47.25">
      <c r="B1498" s="232" t="s">
        <v>802</v>
      </c>
      <c r="C1498" s="70" t="s">
        <v>103</v>
      </c>
      <c r="D1498" s="71" t="s">
        <v>29</v>
      </c>
      <c r="E1498" s="114" t="s">
        <v>796</v>
      </c>
      <c r="F1498" s="3">
        <v>500</v>
      </c>
      <c r="G1498" s="35">
        <v>109486</v>
      </c>
      <c r="H1498" s="35">
        <v>120018</v>
      </c>
      <c r="I1498" s="35">
        <v>124819</v>
      </c>
    </row>
    <row r="1499" spans="2:9" ht="47.25">
      <c r="B1499" s="232" t="s">
        <v>803</v>
      </c>
      <c r="C1499" s="70" t="s">
        <v>103</v>
      </c>
      <c r="D1499" s="71" t="s">
        <v>29</v>
      </c>
      <c r="E1499" s="114" t="s">
        <v>797</v>
      </c>
      <c r="F1499" s="3">
        <v>500</v>
      </c>
      <c r="G1499" s="35">
        <v>282525</v>
      </c>
      <c r="H1499" s="35">
        <v>282525</v>
      </c>
      <c r="I1499" s="35">
        <v>282525</v>
      </c>
    </row>
    <row r="1500" spans="2:9" ht="31.5">
      <c r="B1500" s="232" t="s">
        <v>804</v>
      </c>
      <c r="C1500" s="70" t="s">
        <v>103</v>
      </c>
      <c r="D1500" s="71" t="s">
        <v>29</v>
      </c>
      <c r="E1500" s="114" t="s">
        <v>798</v>
      </c>
      <c r="F1500" s="6"/>
      <c r="G1500" s="35">
        <f>G1501</f>
        <v>535</v>
      </c>
      <c r="H1500" s="35">
        <f>H1501</f>
        <v>483</v>
      </c>
      <c r="I1500" s="35">
        <f>I1501</f>
        <v>483</v>
      </c>
    </row>
    <row r="1501" spans="2:9" ht="157.5">
      <c r="B1501" s="232" t="s">
        <v>1661</v>
      </c>
      <c r="C1501" s="70" t="s">
        <v>103</v>
      </c>
      <c r="D1501" s="71" t="s">
        <v>29</v>
      </c>
      <c r="E1501" s="2" t="s">
        <v>799</v>
      </c>
      <c r="F1501" s="3">
        <v>600</v>
      </c>
      <c r="G1501" s="35">
        <v>535</v>
      </c>
      <c r="H1501" s="35">
        <v>483</v>
      </c>
      <c r="I1501" s="35">
        <v>483</v>
      </c>
    </row>
    <row r="1502" spans="2:9" ht="47.25">
      <c r="B1502" s="146" t="s">
        <v>576</v>
      </c>
      <c r="C1502" s="70" t="s">
        <v>103</v>
      </c>
      <c r="D1502" s="71" t="s">
        <v>29</v>
      </c>
      <c r="E1502" s="130" t="s">
        <v>30</v>
      </c>
      <c r="F1502" s="81"/>
      <c r="G1502" s="211">
        <f aca="true" t="shared" si="80" ref="G1502:I1503">G1503</f>
        <v>250386</v>
      </c>
      <c r="H1502" s="211">
        <f t="shared" si="80"/>
        <v>198761</v>
      </c>
      <c r="I1502" s="211">
        <f t="shared" si="80"/>
        <v>192248</v>
      </c>
    </row>
    <row r="1503" spans="2:9" ht="22.5" customHeight="1">
      <c r="B1503" s="146" t="s">
        <v>582</v>
      </c>
      <c r="C1503" s="70" t="s">
        <v>103</v>
      </c>
      <c r="D1503" s="71" t="s">
        <v>29</v>
      </c>
      <c r="E1503" s="130" t="s">
        <v>480</v>
      </c>
      <c r="F1503" s="81"/>
      <c r="G1503" s="211">
        <f t="shared" si="80"/>
        <v>250386</v>
      </c>
      <c r="H1503" s="211">
        <f t="shared" si="80"/>
        <v>198761</v>
      </c>
      <c r="I1503" s="211">
        <f t="shared" si="80"/>
        <v>192248</v>
      </c>
    </row>
    <row r="1504" spans="2:9" ht="31.5">
      <c r="B1504" s="146" t="s">
        <v>638</v>
      </c>
      <c r="C1504" s="70" t="s">
        <v>103</v>
      </c>
      <c r="D1504" s="71" t="s">
        <v>29</v>
      </c>
      <c r="E1504" s="106" t="s">
        <v>639</v>
      </c>
      <c r="F1504" s="81"/>
      <c r="G1504" s="211">
        <f>G1505+G1507+G1506</f>
        <v>250386</v>
      </c>
      <c r="H1504" s="211">
        <f>H1505+H1507+H1506</f>
        <v>198761</v>
      </c>
      <c r="I1504" s="211">
        <f>I1505+I1507+I1506</f>
        <v>192248</v>
      </c>
    </row>
    <row r="1505" spans="2:9" ht="54" customHeight="1" hidden="1">
      <c r="B1505" s="275" t="s">
        <v>640</v>
      </c>
      <c r="C1505" s="70" t="s">
        <v>103</v>
      </c>
      <c r="D1505" s="71" t="s">
        <v>29</v>
      </c>
      <c r="E1505" s="106" t="s">
        <v>641</v>
      </c>
      <c r="F1505" s="81">
        <v>500</v>
      </c>
      <c r="G1505" s="35"/>
      <c r="H1505" s="35"/>
      <c r="I1505" s="35"/>
    </row>
    <row r="1506" spans="2:9" ht="64.5" customHeight="1" hidden="1">
      <c r="B1506" s="275" t="s">
        <v>1711</v>
      </c>
      <c r="C1506" s="70" t="s">
        <v>103</v>
      </c>
      <c r="D1506" s="71" t="s">
        <v>29</v>
      </c>
      <c r="E1506" s="106" t="s">
        <v>1712</v>
      </c>
      <c r="F1506" s="81">
        <v>500</v>
      </c>
      <c r="G1506" s="35"/>
      <c r="H1506" s="35"/>
      <c r="I1506" s="35"/>
    </row>
    <row r="1507" spans="2:9" ht="63.75" thickBot="1">
      <c r="B1507" s="275" t="s">
        <v>642</v>
      </c>
      <c r="C1507" s="70" t="s">
        <v>103</v>
      </c>
      <c r="D1507" s="71" t="s">
        <v>29</v>
      </c>
      <c r="E1507" s="106" t="s">
        <v>643</v>
      </c>
      <c r="F1507" s="81">
        <v>500</v>
      </c>
      <c r="G1507" s="35">
        <v>250386</v>
      </c>
      <c r="H1507" s="35">
        <v>198761</v>
      </c>
      <c r="I1507" s="35">
        <v>192248</v>
      </c>
    </row>
    <row r="1508" spans="2:9" ht="21.75" customHeight="1" thickBot="1">
      <c r="B1508" s="276" t="s">
        <v>33</v>
      </c>
      <c r="C1508" s="82" t="s">
        <v>103</v>
      </c>
      <c r="D1508" s="83" t="s">
        <v>111</v>
      </c>
      <c r="E1508" s="83"/>
      <c r="F1508" s="83"/>
      <c r="G1508" s="88">
        <f>G1510</f>
        <v>394960</v>
      </c>
      <c r="H1508" s="88">
        <f>H1510</f>
        <v>373494</v>
      </c>
      <c r="I1508" s="88">
        <f>I1510</f>
        <v>430769</v>
      </c>
    </row>
    <row r="1509" spans="2:9" ht="15.75" customHeight="1">
      <c r="B1509" s="277"/>
      <c r="C1509" s="84"/>
      <c r="D1509" s="85"/>
      <c r="E1509" s="85"/>
      <c r="F1509" s="85"/>
      <c r="G1509" s="96"/>
      <c r="H1509" s="96"/>
      <c r="I1509" s="96"/>
    </row>
    <row r="1510" spans="2:9" ht="31.5">
      <c r="B1510" s="125" t="s">
        <v>505</v>
      </c>
      <c r="C1510" s="72" t="s">
        <v>103</v>
      </c>
      <c r="D1510" s="13" t="s">
        <v>111</v>
      </c>
      <c r="E1510" s="129" t="s">
        <v>29</v>
      </c>
      <c r="F1510" s="2"/>
      <c r="G1510" s="179">
        <f>G1511+G1526+G1532</f>
        <v>394960</v>
      </c>
      <c r="H1510" s="179">
        <f>H1511+H1526+H1532</f>
        <v>373494</v>
      </c>
      <c r="I1510" s="179">
        <f>I1511+I1526+I1532</f>
        <v>430769</v>
      </c>
    </row>
    <row r="1511" spans="2:9" ht="31.5">
      <c r="B1511" s="121" t="s">
        <v>506</v>
      </c>
      <c r="C1511" s="72" t="s">
        <v>103</v>
      </c>
      <c r="D1511" s="13" t="s">
        <v>111</v>
      </c>
      <c r="E1511" s="129" t="s">
        <v>571</v>
      </c>
      <c r="F1511" s="2"/>
      <c r="G1511" s="35">
        <f>G1512+G1519</f>
        <v>51112</v>
      </c>
      <c r="H1511" s="35">
        <f>H1512+H1519</f>
        <v>15658</v>
      </c>
      <c r="I1511" s="35">
        <f>I1512+I1519</f>
        <v>64003</v>
      </c>
    </row>
    <row r="1512" spans="2:9" ht="31.5">
      <c r="B1512" s="125" t="s">
        <v>727</v>
      </c>
      <c r="C1512" s="72" t="s">
        <v>103</v>
      </c>
      <c r="D1512" s="13" t="s">
        <v>111</v>
      </c>
      <c r="E1512" s="129" t="s">
        <v>730</v>
      </c>
      <c r="F1512" s="2"/>
      <c r="G1512" s="35">
        <f>G1513</f>
        <v>15658</v>
      </c>
      <c r="H1512" s="35">
        <f>H1513</f>
        <v>15658</v>
      </c>
      <c r="I1512" s="35">
        <f>I1513</f>
        <v>16003</v>
      </c>
    </row>
    <row r="1513" spans="2:9" ht="47.25">
      <c r="B1513" s="279" t="s">
        <v>456</v>
      </c>
      <c r="C1513" s="72" t="s">
        <v>103</v>
      </c>
      <c r="D1513" s="13" t="s">
        <v>111</v>
      </c>
      <c r="E1513" s="13" t="s">
        <v>731</v>
      </c>
      <c r="F1513" s="2">
        <v>600</v>
      </c>
      <c r="G1513" s="35">
        <v>15658</v>
      </c>
      <c r="H1513" s="35">
        <v>15658</v>
      </c>
      <c r="I1513" s="35">
        <v>16003</v>
      </c>
    </row>
    <row r="1514" spans="2:9" ht="31.5" hidden="1">
      <c r="B1514" s="146" t="s">
        <v>644</v>
      </c>
      <c r="C1514" s="70" t="s">
        <v>103</v>
      </c>
      <c r="D1514" s="71" t="s">
        <v>111</v>
      </c>
      <c r="E1514" s="106" t="s">
        <v>645</v>
      </c>
      <c r="F1514" s="81"/>
      <c r="G1514" s="211" t="e">
        <f>G1515</f>
        <v>#REF!</v>
      </c>
      <c r="H1514" s="211" t="e">
        <f>H1515</f>
        <v>#REF!</v>
      </c>
      <c r="I1514" s="211" t="e">
        <f>I1515</f>
        <v>#REF!</v>
      </c>
    </row>
    <row r="1515" spans="2:9" ht="47.25" hidden="1">
      <c r="B1515" s="146" t="s">
        <v>646</v>
      </c>
      <c r="C1515" s="70" t="s">
        <v>103</v>
      </c>
      <c r="D1515" s="71" t="s">
        <v>111</v>
      </c>
      <c r="E1515" s="106" t="s">
        <v>647</v>
      </c>
      <c r="F1515" s="81">
        <v>600</v>
      </c>
      <c r="G1515" s="35" t="e">
        <f>#REF!+#REF!</f>
        <v>#REF!</v>
      </c>
      <c r="H1515" s="35" t="e">
        <f>#REF!+#REF!</f>
        <v>#REF!</v>
      </c>
      <c r="I1515" s="35" t="e">
        <f>#REF!+#REF!</f>
        <v>#REF!</v>
      </c>
    </row>
    <row r="1516" spans="2:9" ht="31.5" hidden="1">
      <c r="B1516" s="278" t="s">
        <v>574</v>
      </c>
      <c r="C1516" s="72">
        <v>10</v>
      </c>
      <c r="D1516" s="13" t="s">
        <v>97</v>
      </c>
      <c r="E1516" s="129" t="s">
        <v>572</v>
      </c>
      <c r="F1516" s="80"/>
      <c r="G1516" s="95" t="e">
        <f>G1517</f>
        <v>#REF!</v>
      </c>
      <c r="H1516" s="95" t="e">
        <f>H1517</f>
        <v>#REF!</v>
      </c>
      <c r="I1516" s="95" t="e">
        <f>I1517</f>
        <v>#REF!</v>
      </c>
    </row>
    <row r="1517" spans="2:9" ht="47.25" hidden="1">
      <c r="B1517" s="279" t="s">
        <v>456</v>
      </c>
      <c r="C1517" s="72">
        <v>10</v>
      </c>
      <c r="D1517" s="13" t="s">
        <v>97</v>
      </c>
      <c r="E1517" s="13" t="s">
        <v>573</v>
      </c>
      <c r="F1517" s="52">
        <v>600</v>
      </c>
      <c r="G1517" s="35" t="e">
        <f>#REF!+#REF!</f>
        <v>#REF!</v>
      </c>
      <c r="H1517" s="35" t="e">
        <f>#REF!+#REF!</f>
        <v>#REF!</v>
      </c>
      <c r="I1517" s="35" t="e">
        <f>#REF!+#REF!</f>
        <v>#REF!</v>
      </c>
    </row>
    <row r="1518" spans="2:9" ht="15.75" hidden="1">
      <c r="B1518" s="308"/>
      <c r="C1518" s="72"/>
      <c r="D1518" s="13"/>
      <c r="E1518" s="129"/>
      <c r="F1518" s="80"/>
      <c r="G1518" s="35"/>
      <c r="H1518" s="35"/>
      <c r="I1518" s="35"/>
    </row>
    <row r="1519" spans="2:9" ht="31.5">
      <c r="B1519" s="308" t="s">
        <v>644</v>
      </c>
      <c r="C1519" s="72" t="s">
        <v>103</v>
      </c>
      <c r="D1519" s="13" t="s">
        <v>111</v>
      </c>
      <c r="E1519" s="129" t="s">
        <v>645</v>
      </c>
      <c r="F1519" s="80"/>
      <c r="G1519" s="35">
        <f>G1521+G1523+G1524+G1520+G1522+G1525</f>
        <v>35454</v>
      </c>
      <c r="H1519" s="35">
        <f>H1521+H1523+H1524+H1520+H1522+H1525</f>
        <v>0</v>
      </c>
      <c r="I1519" s="35">
        <f>I1521+I1523+I1524+I1520+I1522+I1525</f>
        <v>48000</v>
      </c>
    </row>
    <row r="1520" spans="2:9" ht="47.25">
      <c r="B1520" s="308" t="s">
        <v>646</v>
      </c>
      <c r="C1520" s="72" t="s">
        <v>103</v>
      </c>
      <c r="D1520" s="13" t="s">
        <v>111</v>
      </c>
      <c r="E1520" s="129" t="s">
        <v>647</v>
      </c>
      <c r="F1520" s="80">
        <v>600</v>
      </c>
      <c r="G1520" s="35">
        <v>35454</v>
      </c>
      <c r="H1520" s="35">
        <v>0</v>
      </c>
      <c r="I1520" s="35">
        <v>48000</v>
      </c>
    </row>
    <row r="1521" spans="2:9" ht="94.5" hidden="1">
      <c r="B1521" s="308" t="s">
        <v>1875</v>
      </c>
      <c r="C1521" s="72" t="s">
        <v>103</v>
      </c>
      <c r="D1521" s="13" t="s">
        <v>111</v>
      </c>
      <c r="E1521" s="129" t="s">
        <v>1878</v>
      </c>
      <c r="F1521" s="80">
        <v>200</v>
      </c>
      <c r="G1521" s="35"/>
      <c r="H1521" s="35"/>
      <c r="I1521" s="35"/>
    </row>
    <row r="1522" spans="2:9" ht="94.5" hidden="1">
      <c r="B1522" s="308" t="s">
        <v>1886</v>
      </c>
      <c r="C1522" s="72" t="s">
        <v>103</v>
      </c>
      <c r="D1522" s="13" t="s">
        <v>111</v>
      </c>
      <c r="E1522" s="129" t="s">
        <v>1878</v>
      </c>
      <c r="F1522" s="80">
        <v>400</v>
      </c>
      <c r="G1522" s="35"/>
      <c r="H1522" s="35"/>
      <c r="I1522" s="35"/>
    </row>
    <row r="1523" spans="2:9" ht="78.75" hidden="1">
      <c r="B1523" s="308" t="s">
        <v>1876</v>
      </c>
      <c r="C1523" s="72" t="s">
        <v>103</v>
      </c>
      <c r="D1523" s="13" t="s">
        <v>111</v>
      </c>
      <c r="E1523" s="129" t="s">
        <v>1878</v>
      </c>
      <c r="F1523" s="80">
        <v>500</v>
      </c>
      <c r="G1523" s="35"/>
      <c r="H1523" s="35"/>
      <c r="I1523" s="35"/>
    </row>
    <row r="1524" spans="2:9" ht="94.5" hidden="1">
      <c r="B1524" s="308" t="s">
        <v>1877</v>
      </c>
      <c r="C1524" s="72" t="s">
        <v>103</v>
      </c>
      <c r="D1524" s="13" t="s">
        <v>111</v>
      </c>
      <c r="E1524" s="129" t="s">
        <v>1878</v>
      </c>
      <c r="F1524" s="80">
        <v>600</v>
      </c>
      <c r="G1524" s="35"/>
      <c r="H1524" s="35"/>
      <c r="I1524" s="35"/>
    </row>
    <row r="1525" spans="2:9" ht="110.25" hidden="1">
      <c r="B1525" s="308" t="s">
        <v>1887</v>
      </c>
      <c r="C1525" s="72" t="s">
        <v>103</v>
      </c>
      <c r="D1525" s="13" t="s">
        <v>111</v>
      </c>
      <c r="E1525" s="129" t="s">
        <v>1888</v>
      </c>
      <c r="F1525" s="80">
        <v>400</v>
      </c>
      <c r="G1525" s="35"/>
      <c r="H1525" s="35"/>
      <c r="I1525" s="35"/>
    </row>
    <row r="1526" spans="2:9" ht="31.5">
      <c r="B1526" s="147" t="s">
        <v>811</v>
      </c>
      <c r="C1526" s="70" t="s">
        <v>103</v>
      </c>
      <c r="D1526" s="71" t="s">
        <v>111</v>
      </c>
      <c r="E1526" s="143" t="s">
        <v>808</v>
      </c>
      <c r="F1526" s="52"/>
      <c r="G1526" s="87">
        <f>G1527+G1530</f>
        <v>36100</v>
      </c>
      <c r="H1526" s="87">
        <f>H1527+H1530</f>
        <v>40725</v>
      </c>
      <c r="I1526" s="87">
        <f>I1527+I1530</f>
        <v>40725</v>
      </c>
    </row>
    <row r="1527" spans="2:9" ht="23.25" customHeight="1">
      <c r="B1527" s="147" t="s">
        <v>812</v>
      </c>
      <c r="C1527" s="70" t="s">
        <v>103</v>
      </c>
      <c r="D1527" s="71" t="s">
        <v>111</v>
      </c>
      <c r="E1527" s="143" t="s">
        <v>809</v>
      </c>
      <c r="F1527" s="52"/>
      <c r="G1527" s="87">
        <f>G1528+G1529</f>
        <v>35146</v>
      </c>
      <c r="H1527" s="87">
        <f>H1528+H1529</f>
        <v>39657</v>
      </c>
      <c r="I1527" s="87">
        <f>I1528+I1529</f>
        <v>39657</v>
      </c>
    </row>
    <row r="1528" spans="2:9" ht="63">
      <c r="B1528" s="147" t="s">
        <v>890</v>
      </c>
      <c r="C1528" s="70" t="s">
        <v>103</v>
      </c>
      <c r="D1528" s="71" t="s">
        <v>111</v>
      </c>
      <c r="E1528" s="143" t="s">
        <v>810</v>
      </c>
      <c r="F1528" s="52" t="s">
        <v>18</v>
      </c>
      <c r="G1528" s="35">
        <v>35146</v>
      </c>
      <c r="H1528" s="35">
        <v>39657</v>
      </c>
      <c r="I1528" s="35">
        <v>39657</v>
      </c>
    </row>
    <row r="1529" spans="2:9" ht="47.25" hidden="1">
      <c r="B1529" s="147" t="s">
        <v>1587</v>
      </c>
      <c r="C1529" s="70" t="s">
        <v>103</v>
      </c>
      <c r="D1529" s="71" t="s">
        <v>111</v>
      </c>
      <c r="E1529" s="143" t="s">
        <v>810</v>
      </c>
      <c r="F1529" s="52" t="s">
        <v>52</v>
      </c>
      <c r="G1529" s="35"/>
      <c r="H1529" s="35"/>
      <c r="I1529" s="35"/>
    </row>
    <row r="1530" spans="2:9" ht="63">
      <c r="B1530" s="147" t="s">
        <v>1931</v>
      </c>
      <c r="C1530" s="70" t="s">
        <v>103</v>
      </c>
      <c r="D1530" s="71" t="s">
        <v>111</v>
      </c>
      <c r="E1530" s="143" t="s">
        <v>1929</v>
      </c>
      <c r="F1530" s="52"/>
      <c r="G1530" s="35">
        <f>G1531</f>
        <v>954</v>
      </c>
      <c r="H1530" s="35">
        <f>H1531</f>
        <v>1068</v>
      </c>
      <c r="I1530" s="35">
        <f>I1531</f>
        <v>1068</v>
      </c>
    </row>
    <row r="1531" spans="2:9" ht="101.25" customHeight="1">
      <c r="B1531" s="147" t="s">
        <v>1932</v>
      </c>
      <c r="C1531" s="70" t="s">
        <v>103</v>
      </c>
      <c r="D1531" s="71" t="s">
        <v>111</v>
      </c>
      <c r="E1531" s="143" t="s">
        <v>1930</v>
      </c>
      <c r="F1531" s="52" t="s">
        <v>18</v>
      </c>
      <c r="G1531" s="35">
        <v>954</v>
      </c>
      <c r="H1531" s="35">
        <v>1068</v>
      </c>
      <c r="I1531" s="35">
        <v>1068</v>
      </c>
    </row>
    <row r="1532" spans="2:9" ht="15.75">
      <c r="B1532" s="147" t="s">
        <v>156</v>
      </c>
      <c r="C1532" s="70" t="s">
        <v>103</v>
      </c>
      <c r="D1532" s="71" t="s">
        <v>111</v>
      </c>
      <c r="E1532" s="202" t="s">
        <v>1377</v>
      </c>
      <c r="F1532" s="52"/>
      <c r="G1532" s="35">
        <f>G1533+G1537+G1539+G1541+G1543+G1545+G1547</f>
        <v>307748</v>
      </c>
      <c r="H1532" s="35">
        <f>H1533+H1537+H1539+H1541+H1543+H1545+H1547</f>
        <v>317111</v>
      </c>
      <c r="I1532" s="35">
        <f>I1533+I1537+I1539+I1541+I1543+I1545+I1547</f>
        <v>326041</v>
      </c>
    </row>
    <row r="1533" spans="2:9" ht="31.5">
      <c r="B1533" s="142" t="s">
        <v>157</v>
      </c>
      <c r="C1533" s="70" t="s">
        <v>103</v>
      </c>
      <c r="D1533" s="71" t="s">
        <v>111</v>
      </c>
      <c r="E1533" s="202" t="s">
        <v>1378</v>
      </c>
      <c r="F1533" s="52"/>
      <c r="G1533" s="35">
        <f>G1534+G1535+G1536</f>
        <v>51044</v>
      </c>
      <c r="H1533" s="35">
        <f>H1534+H1535+H1536</f>
        <v>54418</v>
      </c>
      <c r="I1533" s="35">
        <f>I1534+I1535+I1536</f>
        <v>55906</v>
      </c>
    </row>
    <row r="1534" spans="2:9" ht="78.75">
      <c r="B1534" s="142" t="s">
        <v>158</v>
      </c>
      <c r="C1534" s="70" t="s">
        <v>103</v>
      </c>
      <c r="D1534" s="71" t="s">
        <v>111</v>
      </c>
      <c r="E1534" s="202" t="s">
        <v>1379</v>
      </c>
      <c r="F1534" s="52" t="s">
        <v>19</v>
      </c>
      <c r="G1534" s="35">
        <v>45352</v>
      </c>
      <c r="H1534" s="35">
        <v>45352</v>
      </c>
      <c r="I1534" s="35">
        <v>46737</v>
      </c>
    </row>
    <row r="1535" spans="2:9" ht="47.25">
      <c r="B1535" s="142" t="s">
        <v>1207</v>
      </c>
      <c r="C1535" s="70" t="s">
        <v>103</v>
      </c>
      <c r="D1535" s="71" t="s">
        <v>111</v>
      </c>
      <c r="E1535" s="202" t="s">
        <v>1379</v>
      </c>
      <c r="F1535" s="52" t="s">
        <v>10</v>
      </c>
      <c r="G1535" s="35">
        <v>5418</v>
      </c>
      <c r="H1535" s="35">
        <v>8792</v>
      </c>
      <c r="I1535" s="35">
        <v>8895</v>
      </c>
    </row>
    <row r="1536" spans="2:9" ht="31.5">
      <c r="B1536" s="142" t="s">
        <v>159</v>
      </c>
      <c r="C1536" s="70" t="s">
        <v>103</v>
      </c>
      <c r="D1536" s="71" t="s">
        <v>111</v>
      </c>
      <c r="E1536" s="202" t="s">
        <v>1379</v>
      </c>
      <c r="F1536" s="52" t="s">
        <v>52</v>
      </c>
      <c r="G1536" s="35">
        <v>274</v>
      </c>
      <c r="H1536" s="35">
        <v>274</v>
      </c>
      <c r="I1536" s="35">
        <v>274</v>
      </c>
    </row>
    <row r="1537" spans="2:9" ht="31.5">
      <c r="B1537" s="142" t="s">
        <v>1365</v>
      </c>
      <c r="C1537" s="70" t="s">
        <v>103</v>
      </c>
      <c r="D1537" s="71" t="s">
        <v>111</v>
      </c>
      <c r="E1537" s="202" t="s">
        <v>1380</v>
      </c>
      <c r="F1537" s="52"/>
      <c r="G1537" s="35">
        <f>G1538</f>
        <v>180297</v>
      </c>
      <c r="H1537" s="35">
        <f>H1538</f>
        <v>187593</v>
      </c>
      <c r="I1537" s="35">
        <f>I1538</f>
        <v>193259</v>
      </c>
    </row>
    <row r="1538" spans="2:9" ht="31.5">
      <c r="B1538" s="142" t="s">
        <v>1366</v>
      </c>
      <c r="C1538" s="70" t="s">
        <v>103</v>
      </c>
      <c r="D1538" s="71" t="s">
        <v>111</v>
      </c>
      <c r="E1538" s="202" t="s">
        <v>1381</v>
      </c>
      <c r="F1538" s="52" t="s">
        <v>64</v>
      </c>
      <c r="G1538" s="35">
        <v>180297</v>
      </c>
      <c r="H1538" s="35">
        <v>187593</v>
      </c>
      <c r="I1538" s="35">
        <v>193259</v>
      </c>
    </row>
    <row r="1539" spans="2:9" ht="47.25">
      <c r="B1539" s="142" t="s">
        <v>1367</v>
      </c>
      <c r="C1539" s="70" t="s">
        <v>103</v>
      </c>
      <c r="D1539" s="71" t="s">
        <v>111</v>
      </c>
      <c r="E1539" s="202" t="s">
        <v>1382</v>
      </c>
      <c r="F1539" s="52"/>
      <c r="G1539" s="35">
        <f>G1540</f>
        <v>16142</v>
      </c>
      <c r="H1539" s="35">
        <f>H1540</f>
        <v>22704</v>
      </c>
      <c r="I1539" s="35">
        <f>I1540</f>
        <v>23390</v>
      </c>
    </row>
    <row r="1540" spans="2:9" ht="47.25">
      <c r="B1540" s="142" t="s">
        <v>1368</v>
      </c>
      <c r="C1540" s="70" t="s">
        <v>103</v>
      </c>
      <c r="D1540" s="71" t="s">
        <v>111</v>
      </c>
      <c r="E1540" s="202" t="s">
        <v>1383</v>
      </c>
      <c r="F1540" s="52" t="s">
        <v>64</v>
      </c>
      <c r="G1540" s="35">
        <v>16142</v>
      </c>
      <c r="H1540" s="35">
        <v>22704</v>
      </c>
      <c r="I1540" s="35">
        <v>23390</v>
      </c>
    </row>
    <row r="1541" spans="2:9" ht="31.5">
      <c r="B1541" s="142" t="s">
        <v>1369</v>
      </c>
      <c r="C1541" s="70" t="s">
        <v>103</v>
      </c>
      <c r="D1541" s="71" t="s">
        <v>111</v>
      </c>
      <c r="E1541" s="202" t="s">
        <v>1384</v>
      </c>
      <c r="F1541" s="52"/>
      <c r="G1541" s="35">
        <f>G1542</f>
        <v>11136</v>
      </c>
      <c r="H1541" s="35">
        <f>H1542</f>
        <v>11136</v>
      </c>
      <c r="I1541" s="35">
        <f>I1542</f>
        <v>11418</v>
      </c>
    </row>
    <row r="1542" spans="2:9" ht="31.5">
      <c r="B1542" s="142" t="s">
        <v>1370</v>
      </c>
      <c r="C1542" s="70" t="s">
        <v>103</v>
      </c>
      <c r="D1542" s="71" t="s">
        <v>111</v>
      </c>
      <c r="E1542" s="202" t="s">
        <v>1385</v>
      </c>
      <c r="F1542" s="52" t="s">
        <v>64</v>
      </c>
      <c r="G1542" s="35">
        <v>11136</v>
      </c>
      <c r="H1542" s="35">
        <v>11136</v>
      </c>
      <c r="I1542" s="35">
        <v>11418</v>
      </c>
    </row>
    <row r="1543" spans="2:9" ht="47.25">
      <c r="B1543" s="142" t="s">
        <v>1371</v>
      </c>
      <c r="C1543" s="70" t="s">
        <v>103</v>
      </c>
      <c r="D1543" s="71" t="s">
        <v>111</v>
      </c>
      <c r="E1543" s="202" t="s">
        <v>1386</v>
      </c>
      <c r="F1543" s="52"/>
      <c r="G1543" s="35">
        <f>G1544</f>
        <v>39069</v>
      </c>
      <c r="H1543" s="35">
        <f>H1544</f>
        <v>31200</v>
      </c>
      <c r="I1543" s="35">
        <f>I1544</f>
        <v>32008</v>
      </c>
    </row>
    <row r="1544" spans="2:9" ht="47.25">
      <c r="B1544" s="142" t="s">
        <v>1372</v>
      </c>
      <c r="C1544" s="70" t="s">
        <v>103</v>
      </c>
      <c r="D1544" s="71" t="s">
        <v>111</v>
      </c>
      <c r="E1544" s="202" t="s">
        <v>1387</v>
      </c>
      <c r="F1544" s="52" t="s">
        <v>64</v>
      </c>
      <c r="G1544" s="35">
        <v>39069</v>
      </c>
      <c r="H1544" s="35">
        <v>31200</v>
      </c>
      <c r="I1544" s="35">
        <v>32008</v>
      </c>
    </row>
    <row r="1545" spans="2:9" ht="31.5">
      <c r="B1545" s="142" t="s">
        <v>1373</v>
      </c>
      <c r="C1545" s="70" t="s">
        <v>103</v>
      </c>
      <c r="D1545" s="71" t="s">
        <v>111</v>
      </c>
      <c r="E1545" s="202" t="s">
        <v>1388</v>
      </c>
      <c r="F1545" s="52"/>
      <c r="G1545" s="35">
        <f>G1546</f>
        <v>60</v>
      </c>
      <c r="H1545" s="35">
        <f>H1546</f>
        <v>60</v>
      </c>
      <c r="I1545" s="35">
        <f>I1546</f>
        <v>60</v>
      </c>
    </row>
    <row r="1546" spans="2:9" ht="31.5">
      <c r="B1546" s="142" t="s">
        <v>1374</v>
      </c>
      <c r="C1546" s="70" t="s">
        <v>103</v>
      </c>
      <c r="D1546" s="71" t="s">
        <v>111</v>
      </c>
      <c r="E1546" s="202" t="s">
        <v>1389</v>
      </c>
      <c r="F1546" s="52" t="s">
        <v>64</v>
      </c>
      <c r="G1546" s="35">
        <v>60</v>
      </c>
      <c r="H1546" s="35">
        <v>60</v>
      </c>
      <c r="I1546" s="35">
        <v>60</v>
      </c>
    </row>
    <row r="1547" spans="2:9" ht="31.5">
      <c r="B1547" s="142" t="s">
        <v>1375</v>
      </c>
      <c r="C1547" s="70" t="s">
        <v>103</v>
      </c>
      <c r="D1547" s="71" t="s">
        <v>111</v>
      </c>
      <c r="E1547" s="202" t="s">
        <v>1390</v>
      </c>
      <c r="F1547" s="52"/>
      <c r="G1547" s="35">
        <f>G1548</f>
        <v>10000</v>
      </c>
      <c r="H1547" s="35">
        <f>H1548</f>
        <v>10000</v>
      </c>
      <c r="I1547" s="35">
        <f>I1548</f>
        <v>10000</v>
      </c>
    </row>
    <row r="1548" spans="2:9" s="24" customFormat="1" ht="48" thickBot="1">
      <c r="B1548" s="142" t="s">
        <v>1376</v>
      </c>
      <c r="C1548" s="70" t="s">
        <v>103</v>
      </c>
      <c r="D1548" s="71" t="s">
        <v>111</v>
      </c>
      <c r="E1548" s="202" t="s">
        <v>1391</v>
      </c>
      <c r="F1548" s="52" t="s">
        <v>75</v>
      </c>
      <c r="G1548" s="35">
        <v>10000</v>
      </c>
      <c r="H1548" s="35">
        <v>10000</v>
      </c>
      <c r="I1548" s="35">
        <v>10000</v>
      </c>
    </row>
    <row r="1549" spans="2:9" ht="16.5" thickBot="1">
      <c r="B1549" s="172" t="s">
        <v>68</v>
      </c>
      <c r="C1549" s="8">
        <v>11</v>
      </c>
      <c r="D1549" s="14"/>
      <c r="E1549" s="14"/>
      <c r="F1549" s="203"/>
      <c r="G1549" s="33">
        <f>G1550+G1580+G1592</f>
        <v>252768</v>
      </c>
      <c r="H1549" s="33">
        <f>H1550+H1580+H1592</f>
        <v>247142</v>
      </c>
      <c r="I1549" s="33">
        <f>I1550+I1580+I1592</f>
        <v>249852</v>
      </c>
    </row>
    <row r="1550" spans="2:9" ht="16.5" thickBot="1">
      <c r="B1550" s="172" t="s">
        <v>4</v>
      </c>
      <c r="C1550" s="8">
        <v>11</v>
      </c>
      <c r="D1550" s="9" t="s">
        <v>26</v>
      </c>
      <c r="E1550" s="9"/>
      <c r="F1550" s="11"/>
      <c r="G1550" s="33">
        <f>G1551+G1555+G1564</f>
        <v>171081</v>
      </c>
      <c r="H1550" s="33">
        <f>H1551+H1555+H1564</f>
        <v>171093</v>
      </c>
      <c r="I1550" s="33">
        <f>I1551+I1555+I1564</f>
        <v>175562</v>
      </c>
    </row>
    <row r="1551" spans="2:9" ht="31.5">
      <c r="B1551" s="232" t="s">
        <v>1662</v>
      </c>
      <c r="C1551" s="40" t="s">
        <v>115</v>
      </c>
      <c r="D1551" s="2" t="s">
        <v>3</v>
      </c>
      <c r="E1551" s="114" t="s">
        <v>28</v>
      </c>
      <c r="F1551" s="3"/>
      <c r="G1551" s="98">
        <f aca="true" t="shared" si="81" ref="G1551:I1553">G1552</f>
        <v>210</v>
      </c>
      <c r="H1551" s="98">
        <f t="shared" si="81"/>
        <v>210</v>
      </c>
      <c r="I1551" s="98">
        <f t="shared" si="81"/>
        <v>210</v>
      </c>
    </row>
    <row r="1552" spans="2:9" ht="34.5" customHeight="1">
      <c r="B1552" s="144" t="s">
        <v>891</v>
      </c>
      <c r="C1552" s="40" t="s">
        <v>115</v>
      </c>
      <c r="D1552" s="2" t="s">
        <v>3</v>
      </c>
      <c r="E1552" s="114" t="s">
        <v>892</v>
      </c>
      <c r="F1552" s="3"/>
      <c r="G1552" s="35">
        <f t="shared" si="81"/>
        <v>210</v>
      </c>
      <c r="H1552" s="35">
        <f t="shared" si="81"/>
        <v>210</v>
      </c>
      <c r="I1552" s="35">
        <f t="shared" si="81"/>
        <v>210</v>
      </c>
    </row>
    <row r="1553" spans="2:9" ht="36.75" customHeight="1">
      <c r="B1553" s="144" t="s">
        <v>804</v>
      </c>
      <c r="C1553" s="40" t="s">
        <v>115</v>
      </c>
      <c r="D1553" s="2" t="s">
        <v>3</v>
      </c>
      <c r="E1553" s="114" t="s">
        <v>893</v>
      </c>
      <c r="F1553" s="3"/>
      <c r="G1553" s="35">
        <f t="shared" si="81"/>
        <v>210</v>
      </c>
      <c r="H1553" s="35">
        <f t="shared" si="81"/>
        <v>210</v>
      </c>
      <c r="I1553" s="35">
        <f t="shared" si="81"/>
        <v>210</v>
      </c>
    </row>
    <row r="1554" spans="2:9" ht="47.25">
      <c r="B1554" s="144" t="s">
        <v>1500</v>
      </c>
      <c r="C1554" s="40" t="s">
        <v>115</v>
      </c>
      <c r="D1554" s="2" t="s">
        <v>3</v>
      </c>
      <c r="E1554" s="114" t="s">
        <v>180</v>
      </c>
      <c r="F1554" s="3" t="s">
        <v>10</v>
      </c>
      <c r="G1554" s="35">
        <v>210</v>
      </c>
      <c r="H1554" s="35">
        <v>210</v>
      </c>
      <c r="I1554" s="35">
        <v>210</v>
      </c>
    </row>
    <row r="1555" spans="2:9" ht="31.5">
      <c r="B1555" s="121" t="s">
        <v>722</v>
      </c>
      <c r="C1555" s="40" t="s">
        <v>115</v>
      </c>
      <c r="D1555" s="2" t="s">
        <v>3</v>
      </c>
      <c r="E1555" s="114" t="s">
        <v>29</v>
      </c>
      <c r="F1555" s="3"/>
      <c r="G1555" s="35">
        <f>G1556</f>
        <v>3000</v>
      </c>
      <c r="H1555" s="35">
        <f>H1556</f>
        <v>3000</v>
      </c>
      <c r="I1555" s="35">
        <f>I1556</f>
        <v>3000</v>
      </c>
    </row>
    <row r="1556" spans="2:9" ht="15.75">
      <c r="B1556" s="144" t="s">
        <v>894</v>
      </c>
      <c r="C1556" s="40" t="s">
        <v>115</v>
      </c>
      <c r="D1556" s="2" t="s">
        <v>3</v>
      </c>
      <c r="E1556" s="114" t="s">
        <v>788</v>
      </c>
      <c r="F1556" s="3"/>
      <c r="G1556" s="35">
        <f>G1557+G1562</f>
        <v>3000</v>
      </c>
      <c r="H1556" s="35">
        <f>H1557+H1562</f>
        <v>3000</v>
      </c>
      <c r="I1556" s="35">
        <f>I1557+I1562</f>
        <v>3000</v>
      </c>
    </row>
    <row r="1557" spans="2:9" ht="47.25">
      <c r="B1557" s="121" t="s">
        <v>182</v>
      </c>
      <c r="C1557" s="40" t="s">
        <v>115</v>
      </c>
      <c r="D1557" s="2" t="s">
        <v>3</v>
      </c>
      <c r="E1557" s="114" t="s">
        <v>207</v>
      </c>
      <c r="F1557" s="3"/>
      <c r="G1557" s="35">
        <f>G1558+G1561+G1560+G1559</f>
        <v>3000</v>
      </c>
      <c r="H1557" s="35">
        <f>H1558+H1561+H1560+H1559</f>
        <v>3000</v>
      </c>
      <c r="I1557" s="35">
        <f>I1558+I1561+I1560+I1559</f>
        <v>3000</v>
      </c>
    </row>
    <row r="1558" spans="2:9" ht="31.5" hidden="1">
      <c r="B1558" s="145" t="s">
        <v>759</v>
      </c>
      <c r="C1558" s="40" t="s">
        <v>115</v>
      </c>
      <c r="D1558" s="2" t="s">
        <v>3</v>
      </c>
      <c r="E1558" s="114" t="s">
        <v>815</v>
      </c>
      <c r="F1558" s="3" t="s">
        <v>10</v>
      </c>
      <c r="G1558" s="35"/>
      <c r="H1558" s="35"/>
      <c r="I1558" s="35"/>
    </row>
    <row r="1559" spans="2:9" ht="52.5" customHeight="1" hidden="1">
      <c r="B1559" s="144" t="s">
        <v>1795</v>
      </c>
      <c r="C1559" s="40" t="s">
        <v>115</v>
      </c>
      <c r="D1559" s="2" t="s">
        <v>3</v>
      </c>
      <c r="E1559" s="114" t="s">
        <v>1758</v>
      </c>
      <c r="F1559" s="3">
        <v>200</v>
      </c>
      <c r="G1559" s="35"/>
      <c r="H1559" s="35"/>
      <c r="I1559" s="35"/>
    </row>
    <row r="1560" spans="2:9" ht="53.25" customHeight="1" hidden="1">
      <c r="B1560" s="144" t="s">
        <v>1772</v>
      </c>
      <c r="C1560" s="40" t="s">
        <v>115</v>
      </c>
      <c r="D1560" s="2" t="s">
        <v>3</v>
      </c>
      <c r="E1560" s="114" t="s">
        <v>1758</v>
      </c>
      <c r="F1560" s="3" t="s">
        <v>18</v>
      </c>
      <c r="G1560" s="35"/>
      <c r="H1560" s="35"/>
      <c r="I1560" s="35"/>
    </row>
    <row r="1561" spans="2:9" ht="63">
      <c r="B1561" s="144" t="s">
        <v>1773</v>
      </c>
      <c r="C1561" s="40" t="s">
        <v>115</v>
      </c>
      <c r="D1561" s="2" t="s">
        <v>3</v>
      </c>
      <c r="E1561" s="114" t="s">
        <v>183</v>
      </c>
      <c r="F1561" s="3" t="s">
        <v>18</v>
      </c>
      <c r="G1561" s="35">
        <v>3000</v>
      </c>
      <c r="H1561" s="35">
        <v>3000</v>
      </c>
      <c r="I1561" s="35">
        <v>3000</v>
      </c>
    </row>
    <row r="1562" spans="2:9" ht="47.25" hidden="1">
      <c r="B1562" s="142" t="s">
        <v>1840</v>
      </c>
      <c r="C1562" s="40" t="s">
        <v>115</v>
      </c>
      <c r="D1562" s="2" t="s">
        <v>3</v>
      </c>
      <c r="E1562" s="114" t="s">
        <v>1839</v>
      </c>
      <c r="F1562" s="3"/>
      <c r="G1562" s="35">
        <f>G1563</f>
        <v>0</v>
      </c>
      <c r="H1562" s="35">
        <f>H1563</f>
        <v>0</v>
      </c>
      <c r="I1562" s="35">
        <f>I1563</f>
        <v>0</v>
      </c>
    </row>
    <row r="1563" spans="2:9" ht="31.5" hidden="1">
      <c r="B1563" s="145" t="s">
        <v>759</v>
      </c>
      <c r="C1563" s="40" t="s">
        <v>115</v>
      </c>
      <c r="D1563" s="2" t="s">
        <v>3</v>
      </c>
      <c r="E1563" s="114" t="s">
        <v>1841</v>
      </c>
      <c r="F1563" s="3" t="s">
        <v>10</v>
      </c>
      <c r="G1563" s="35"/>
      <c r="H1563" s="35"/>
      <c r="I1563" s="35"/>
    </row>
    <row r="1564" spans="2:9" ht="31.5">
      <c r="B1564" s="144" t="s">
        <v>1107</v>
      </c>
      <c r="C1564" s="40" t="s">
        <v>115</v>
      </c>
      <c r="D1564" s="2" t="s">
        <v>3</v>
      </c>
      <c r="E1564" s="114" t="s">
        <v>111</v>
      </c>
      <c r="F1564" s="3"/>
      <c r="G1564" s="35">
        <f>G1565+G1575</f>
        <v>167871</v>
      </c>
      <c r="H1564" s="35">
        <f>H1565+H1575</f>
        <v>167883</v>
      </c>
      <c r="I1564" s="35">
        <f>I1565+I1575</f>
        <v>172352</v>
      </c>
    </row>
    <row r="1565" spans="2:9" ht="15.75">
      <c r="B1565" s="144" t="s">
        <v>895</v>
      </c>
      <c r="C1565" s="40" t="s">
        <v>115</v>
      </c>
      <c r="D1565" s="2" t="s">
        <v>3</v>
      </c>
      <c r="E1565" s="114" t="s">
        <v>650</v>
      </c>
      <c r="F1565" s="3"/>
      <c r="G1565" s="35">
        <f>G1566+G1570+G1573</f>
        <v>500</v>
      </c>
      <c r="H1565" s="35">
        <f>H1566+H1570+H1573</f>
        <v>500</v>
      </c>
      <c r="I1565" s="35">
        <f>I1566+I1570+I1573</f>
        <v>500</v>
      </c>
    </row>
    <row r="1566" spans="2:9" ht="33.75" customHeight="1">
      <c r="B1566" s="144" t="s">
        <v>1572</v>
      </c>
      <c r="C1566" s="40" t="s">
        <v>115</v>
      </c>
      <c r="D1566" s="2" t="s">
        <v>3</v>
      </c>
      <c r="E1566" s="114" t="s">
        <v>896</v>
      </c>
      <c r="F1566" s="3"/>
      <c r="G1566" s="35">
        <f>G1567</f>
        <v>500</v>
      </c>
      <c r="H1566" s="35">
        <f>H1567</f>
        <v>500</v>
      </c>
      <c r="I1566" s="35">
        <f>I1567</f>
        <v>500</v>
      </c>
    </row>
    <row r="1567" spans="2:9" ht="63">
      <c r="B1567" s="145" t="s">
        <v>1501</v>
      </c>
      <c r="C1567" s="40" t="s">
        <v>115</v>
      </c>
      <c r="D1567" s="2" t="s">
        <v>3</v>
      </c>
      <c r="E1567" s="114" t="s">
        <v>897</v>
      </c>
      <c r="F1567" s="3" t="s">
        <v>10</v>
      </c>
      <c r="G1567" s="35">
        <v>500</v>
      </c>
      <c r="H1567" s="35">
        <v>500</v>
      </c>
      <c r="I1567" s="35">
        <v>500</v>
      </c>
    </row>
    <row r="1568" spans="2:9" ht="63" hidden="1">
      <c r="B1568" s="144" t="s">
        <v>898</v>
      </c>
      <c r="C1568" s="40" t="s">
        <v>115</v>
      </c>
      <c r="D1568" s="2" t="s">
        <v>3</v>
      </c>
      <c r="E1568" s="114" t="s">
        <v>899</v>
      </c>
      <c r="F1568" s="3" t="s">
        <v>18</v>
      </c>
      <c r="G1568" s="35"/>
      <c r="H1568" s="35"/>
      <c r="I1568" s="35"/>
    </row>
    <row r="1569" spans="2:9" ht="78.75" hidden="1">
      <c r="B1569" s="144" t="s">
        <v>900</v>
      </c>
      <c r="C1569" s="40" t="s">
        <v>115</v>
      </c>
      <c r="D1569" s="2" t="s">
        <v>3</v>
      </c>
      <c r="E1569" s="114" t="s">
        <v>901</v>
      </c>
      <c r="F1569" s="3" t="s">
        <v>18</v>
      </c>
      <c r="G1569" s="35"/>
      <c r="H1569" s="35"/>
      <c r="I1569" s="35"/>
    </row>
    <row r="1570" spans="2:9" ht="47.25" hidden="1">
      <c r="B1570" s="287" t="s">
        <v>1573</v>
      </c>
      <c r="C1570" s="40" t="s">
        <v>115</v>
      </c>
      <c r="D1570" s="2" t="s">
        <v>3</v>
      </c>
      <c r="E1570" s="114" t="s">
        <v>651</v>
      </c>
      <c r="F1570" s="3"/>
      <c r="G1570" s="35">
        <f>G1571+G1572</f>
        <v>0</v>
      </c>
      <c r="H1570" s="35">
        <f>H1571+H1572</f>
        <v>0</v>
      </c>
      <c r="I1570" s="35">
        <f>I1571+I1572</f>
        <v>0</v>
      </c>
    </row>
    <row r="1571" spans="2:9" ht="68.25" customHeight="1" hidden="1">
      <c r="B1571" s="287" t="s">
        <v>898</v>
      </c>
      <c r="C1571" s="40" t="s">
        <v>115</v>
      </c>
      <c r="D1571" s="2" t="s">
        <v>3</v>
      </c>
      <c r="E1571" s="114" t="s">
        <v>1574</v>
      </c>
      <c r="F1571" s="3">
        <v>600</v>
      </c>
      <c r="G1571" s="35"/>
      <c r="H1571" s="35"/>
      <c r="I1571" s="35"/>
    </row>
    <row r="1572" spans="2:9" ht="87" customHeight="1" hidden="1">
      <c r="B1572" s="287" t="s">
        <v>900</v>
      </c>
      <c r="C1572" s="40" t="s">
        <v>115</v>
      </c>
      <c r="D1572" s="2" t="s">
        <v>3</v>
      </c>
      <c r="E1572" s="114" t="s">
        <v>1575</v>
      </c>
      <c r="F1572" s="3">
        <v>600</v>
      </c>
      <c r="G1572" s="35"/>
      <c r="H1572" s="35"/>
      <c r="I1572" s="35"/>
    </row>
    <row r="1573" spans="2:9" ht="36.75" customHeight="1" hidden="1">
      <c r="B1573" s="287" t="s">
        <v>1796</v>
      </c>
      <c r="C1573" s="40" t="s">
        <v>115</v>
      </c>
      <c r="D1573" s="2" t="s">
        <v>3</v>
      </c>
      <c r="E1573" s="114" t="s">
        <v>1797</v>
      </c>
      <c r="F1573" s="2"/>
      <c r="G1573" s="35">
        <f>G1574</f>
        <v>0</v>
      </c>
      <c r="H1573" s="35">
        <f>H1574</f>
        <v>0</v>
      </c>
      <c r="I1573" s="35">
        <f>I1574</f>
        <v>0</v>
      </c>
    </row>
    <row r="1574" spans="2:9" ht="30" customHeight="1" hidden="1">
      <c r="B1574" s="287" t="s">
        <v>1799</v>
      </c>
      <c r="C1574" s="40" t="s">
        <v>115</v>
      </c>
      <c r="D1574" s="2" t="s">
        <v>3</v>
      </c>
      <c r="E1574" s="114" t="s">
        <v>1798</v>
      </c>
      <c r="F1574" s="2">
        <v>200</v>
      </c>
      <c r="G1574" s="35"/>
      <c r="H1574" s="35"/>
      <c r="I1574" s="35"/>
    </row>
    <row r="1575" spans="2:9" ht="31.5">
      <c r="B1575" s="144" t="s">
        <v>902</v>
      </c>
      <c r="C1575" s="40" t="s">
        <v>115</v>
      </c>
      <c r="D1575" s="2" t="s">
        <v>3</v>
      </c>
      <c r="E1575" s="114" t="s">
        <v>903</v>
      </c>
      <c r="F1575" s="3"/>
      <c r="G1575" s="35">
        <f>G1576+G1578</f>
        <v>167371</v>
      </c>
      <c r="H1575" s="35">
        <f>H1576+H1578</f>
        <v>167383</v>
      </c>
      <c r="I1575" s="35">
        <f>I1576+I1578</f>
        <v>171852</v>
      </c>
    </row>
    <row r="1576" spans="2:9" ht="31.5">
      <c r="B1576" s="144" t="s">
        <v>904</v>
      </c>
      <c r="C1576" s="40" t="s">
        <v>115</v>
      </c>
      <c r="D1576" s="2" t="s">
        <v>3</v>
      </c>
      <c r="E1576" s="114" t="s">
        <v>905</v>
      </c>
      <c r="F1576" s="3"/>
      <c r="G1576" s="35">
        <f>G1577</f>
        <v>165471</v>
      </c>
      <c r="H1576" s="35">
        <f>H1577</f>
        <v>165483</v>
      </c>
      <c r="I1576" s="35">
        <f>I1577</f>
        <v>169952</v>
      </c>
    </row>
    <row r="1577" spans="2:9" ht="47.25">
      <c r="B1577" s="144" t="s">
        <v>456</v>
      </c>
      <c r="C1577" s="40" t="s">
        <v>115</v>
      </c>
      <c r="D1577" s="2" t="s">
        <v>3</v>
      </c>
      <c r="E1577" s="114" t="s">
        <v>906</v>
      </c>
      <c r="F1577" s="3" t="s">
        <v>18</v>
      </c>
      <c r="G1577" s="35">
        <v>165471</v>
      </c>
      <c r="H1577" s="35">
        <v>165483</v>
      </c>
      <c r="I1577" s="35">
        <v>169952</v>
      </c>
    </row>
    <row r="1578" spans="2:9" ht="47.25">
      <c r="B1578" s="144" t="s">
        <v>2009</v>
      </c>
      <c r="C1578" s="40">
        <v>11</v>
      </c>
      <c r="D1578" s="2" t="s">
        <v>3</v>
      </c>
      <c r="E1578" s="114" t="s">
        <v>2010</v>
      </c>
      <c r="F1578" s="3"/>
      <c r="G1578" s="35">
        <f>G1579</f>
        <v>1900</v>
      </c>
      <c r="H1578" s="35">
        <f>H1579</f>
        <v>1900</v>
      </c>
      <c r="I1578" s="35">
        <f>I1579</f>
        <v>1900</v>
      </c>
    </row>
    <row r="1579" spans="2:9" ht="48" thickBot="1">
      <c r="B1579" s="144" t="s">
        <v>434</v>
      </c>
      <c r="C1579" s="40">
        <v>11</v>
      </c>
      <c r="D1579" s="2" t="s">
        <v>3</v>
      </c>
      <c r="E1579" s="114" t="s">
        <v>2011</v>
      </c>
      <c r="F1579" s="3">
        <v>600</v>
      </c>
      <c r="G1579" s="35">
        <v>1900</v>
      </c>
      <c r="H1579" s="35">
        <v>1900</v>
      </c>
      <c r="I1579" s="35">
        <v>1900</v>
      </c>
    </row>
    <row r="1580" spans="2:9" ht="24.75" customHeight="1" thickBot="1">
      <c r="B1580" s="172" t="s">
        <v>92</v>
      </c>
      <c r="C1580" s="8">
        <v>11</v>
      </c>
      <c r="D1580" s="9" t="s">
        <v>55</v>
      </c>
      <c r="E1580" s="14"/>
      <c r="F1580" s="203"/>
      <c r="G1580" s="33">
        <f>G1581</f>
        <v>29839</v>
      </c>
      <c r="H1580" s="33">
        <f>H1581</f>
        <v>15701</v>
      </c>
      <c r="I1580" s="33">
        <f>I1581</f>
        <v>15701</v>
      </c>
    </row>
    <row r="1581" spans="2:9" ht="35.25" customHeight="1">
      <c r="B1581" s="280" t="s">
        <v>902</v>
      </c>
      <c r="C1581" s="40">
        <v>11</v>
      </c>
      <c r="D1581" s="2" t="s">
        <v>112</v>
      </c>
      <c r="E1581" s="114" t="s">
        <v>903</v>
      </c>
      <c r="F1581" s="3"/>
      <c r="G1581" s="35">
        <f>G1582+G1588+G1590</f>
        <v>29839</v>
      </c>
      <c r="H1581" s="35">
        <f>H1582+H1588+H1590</f>
        <v>15701</v>
      </c>
      <c r="I1581" s="35">
        <f>I1582+I1588+I1590</f>
        <v>15701</v>
      </c>
    </row>
    <row r="1582" spans="2:9" ht="64.5" customHeight="1">
      <c r="B1582" s="145" t="s">
        <v>907</v>
      </c>
      <c r="C1582" s="40">
        <v>11</v>
      </c>
      <c r="D1582" s="2" t="s">
        <v>112</v>
      </c>
      <c r="E1582" s="114" t="s">
        <v>908</v>
      </c>
      <c r="F1582" s="3"/>
      <c r="G1582" s="35">
        <f>G1583+G1584+G1585+G1586+G1587</f>
        <v>16174</v>
      </c>
      <c r="H1582" s="35">
        <f>H1583+H1584+H1585+H1586+H1587</f>
        <v>10036</v>
      </c>
      <c r="I1582" s="35">
        <f>I1583+I1584+I1585+I1586+I1587</f>
        <v>10036</v>
      </c>
    </row>
    <row r="1583" spans="2:9" ht="64.5" customHeight="1">
      <c r="B1583" s="145" t="s">
        <v>1502</v>
      </c>
      <c r="C1583" s="40">
        <v>11</v>
      </c>
      <c r="D1583" s="2" t="s">
        <v>112</v>
      </c>
      <c r="E1583" s="114" t="s">
        <v>909</v>
      </c>
      <c r="F1583" s="3" t="s">
        <v>10</v>
      </c>
      <c r="G1583" s="35">
        <v>1043</v>
      </c>
      <c r="H1583" s="35">
        <v>1043</v>
      </c>
      <c r="I1583" s="35">
        <v>1043</v>
      </c>
    </row>
    <row r="1584" spans="2:9" ht="63">
      <c r="B1584" s="145" t="s">
        <v>910</v>
      </c>
      <c r="C1584" s="40">
        <v>11</v>
      </c>
      <c r="D1584" s="2" t="s">
        <v>112</v>
      </c>
      <c r="E1584" s="114" t="s">
        <v>909</v>
      </c>
      <c r="F1584" s="3" t="s">
        <v>18</v>
      </c>
      <c r="G1584" s="35">
        <v>7993</v>
      </c>
      <c r="H1584" s="35">
        <v>7993</v>
      </c>
      <c r="I1584" s="35">
        <v>7993</v>
      </c>
    </row>
    <row r="1585" spans="2:9" ht="47.25" hidden="1">
      <c r="B1585" s="145" t="s">
        <v>913</v>
      </c>
      <c r="C1585" s="40">
        <v>11</v>
      </c>
      <c r="D1585" s="2" t="s">
        <v>112</v>
      </c>
      <c r="E1585" s="114" t="s">
        <v>911</v>
      </c>
      <c r="F1585" s="3" t="s">
        <v>64</v>
      </c>
      <c r="G1585" s="35">
        <v>3200</v>
      </c>
      <c r="H1585" s="35">
        <v>0</v>
      </c>
      <c r="I1585" s="35">
        <v>0</v>
      </c>
    </row>
    <row r="1586" spans="2:9" ht="63" hidden="1">
      <c r="B1586" s="145" t="s">
        <v>914</v>
      </c>
      <c r="C1586" s="40">
        <v>11</v>
      </c>
      <c r="D1586" s="2" t="s">
        <v>112</v>
      </c>
      <c r="E1586" s="114" t="s">
        <v>911</v>
      </c>
      <c r="F1586" s="3" t="s">
        <v>18</v>
      </c>
      <c r="G1586" s="35">
        <v>2938</v>
      </c>
      <c r="H1586" s="35">
        <v>0</v>
      </c>
      <c r="I1586" s="35">
        <v>0</v>
      </c>
    </row>
    <row r="1587" spans="2:9" ht="81" customHeight="1">
      <c r="B1587" s="145" t="s">
        <v>1664</v>
      </c>
      <c r="C1587" s="40">
        <v>11</v>
      </c>
      <c r="D1587" s="2" t="s">
        <v>112</v>
      </c>
      <c r="E1587" s="114" t="s">
        <v>912</v>
      </c>
      <c r="F1587" s="3" t="s">
        <v>18</v>
      </c>
      <c r="G1587" s="35">
        <v>1000</v>
      </c>
      <c r="H1587" s="35">
        <v>1000</v>
      </c>
      <c r="I1587" s="35">
        <v>1000</v>
      </c>
    </row>
    <row r="1588" spans="2:9" ht="47.25">
      <c r="B1588" s="145" t="s">
        <v>2012</v>
      </c>
      <c r="C1588" s="40">
        <v>11</v>
      </c>
      <c r="D1588" s="2" t="s">
        <v>112</v>
      </c>
      <c r="E1588" s="114" t="s">
        <v>2013</v>
      </c>
      <c r="F1588" s="3"/>
      <c r="G1588" s="35">
        <f>G1589</f>
        <v>300</v>
      </c>
      <c r="H1588" s="35">
        <f>H1589</f>
        <v>300</v>
      </c>
      <c r="I1588" s="35">
        <f>I1589</f>
        <v>300</v>
      </c>
    </row>
    <row r="1589" spans="2:9" ht="63">
      <c r="B1589" s="145" t="s">
        <v>2014</v>
      </c>
      <c r="C1589" s="40">
        <v>11</v>
      </c>
      <c r="D1589" s="2" t="s">
        <v>112</v>
      </c>
      <c r="E1589" s="114" t="s">
        <v>2015</v>
      </c>
      <c r="F1589" s="3">
        <v>600</v>
      </c>
      <c r="G1589" s="35">
        <v>300</v>
      </c>
      <c r="H1589" s="35">
        <v>300</v>
      </c>
      <c r="I1589" s="35">
        <v>300</v>
      </c>
    </row>
    <row r="1590" spans="2:9" ht="47.25">
      <c r="B1590" s="145" t="s">
        <v>2009</v>
      </c>
      <c r="C1590" s="40">
        <v>11</v>
      </c>
      <c r="D1590" s="2" t="s">
        <v>112</v>
      </c>
      <c r="E1590" s="114" t="s">
        <v>2010</v>
      </c>
      <c r="F1590" s="3"/>
      <c r="G1590" s="35">
        <f>G1591</f>
        <v>13365</v>
      </c>
      <c r="H1590" s="35">
        <f>H1591</f>
        <v>5365</v>
      </c>
      <c r="I1590" s="35">
        <f>I1591</f>
        <v>5365</v>
      </c>
    </row>
    <row r="1591" spans="2:9" ht="48" thickBot="1">
      <c r="B1591" s="145" t="s">
        <v>434</v>
      </c>
      <c r="C1591" s="40">
        <v>11</v>
      </c>
      <c r="D1591" s="2" t="s">
        <v>112</v>
      </c>
      <c r="E1591" s="114" t="s">
        <v>2011</v>
      </c>
      <c r="F1591" s="3">
        <v>600</v>
      </c>
      <c r="G1591" s="35">
        <v>13365</v>
      </c>
      <c r="H1591" s="35">
        <v>5365</v>
      </c>
      <c r="I1591" s="35">
        <v>5365</v>
      </c>
    </row>
    <row r="1592" spans="2:9" ht="16.5" thickBot="1">
      <c r="B1592" s="172" t="s">
        <v>12</v>
      </c>
      <c r="C1592" s="8">
        <v>11</v>
      </c>
      <c r="D1592" s="9" t="s">
        <v>62</v>
      </c>
      <c r="E1592" s="14"/>
      <c r="F1592" s="203"/>
      <c r="G1592" s="33">
        <f>G1593+G1610+G1616</f>
        <v>51848</v>
      </c>
      <c r="H1592" s="33">
        <f>H1593+H1610+H1616</f>
        <v>60348</v>
      </c>
      <c r="I1592" s="33">
        <f>I1593+I1610+I1616</f>
        <v>58589</v>
      </c>
    </row>
    <row r="1593" spans="2:9" ht="33.75" customHeight="1">
      <c r="B1593" s="243" t="s">
        <v>648</v>
      </c>
      <c r="C1593" s="68" t="s">
        <v>115</v>
      </c>
      <c r="D1593" s="69" t="s">
        <v>31</v>
      </c>
      <c r="E1593" s="186" t="s">
        <v>111</v>
      </c>
      <c r="F1593" s="184"/>
      <c r="G1593" s="213">
        <f>G1594+G1604+G1601</f>
        <v>50348</v>
      </c>
      <c r="H1593" s="213">
        <f>H1594+H1604+H1601</f>
        <v>58848</v>
      </c>
      <c r="I1593" s="213">
        <f>I1594+I1604+I1601</f>
        <v>57089</v>
      </c>
    </row>
    <row r="1594" spans="2:9" ht="21.75" customHeight="1">
      <c r="B1594" s="146" t="s">
        <v>649</v>
      </c>
      <c r="C1594" s="70" t="s">
        <v>115</v>
      </c>
      <c r="D1594" s="71" t="s">
        <v>31</v>
      </c>
      <c r="E1594" s="130" t="s">
        <v>650</v>
      </c>
      <c r="F1594" s="81"/>
      <c r="G1594" s="211">
        <f>G1595</f>
        <v>41500</v>
      </c>
      <c r="H1594" s="211">
        <f>H1595</f>
        <v>50000</v>
      </c>
      <c r="I1594" s="211">
        <f>I1595</f>
        <v>48000</v>
      </c>
    </row>
    <row r="1595" spans="2:9" ht="36.75" customHeight="1">
      <c r="B1595" s="146" t="s">
        <v>1599</v>
      </c>
      <c r="C1595" s="70" t="s">
        <v>115</v>
      </c>
      <c r="D1595" s="71" t="s">
        <v>31</v>
      </c>
      <c r="E1595" s="106" t="s">
        <v>1598</v>
      </c>
      <c r="F1595" s="81"/>
      <c r="G1595" s="211">
        <f>G1597+G1598+G1600+G1599+G1596</f>
        <v>41500</v>
      </c>
      <c r="H1595" s="211">
        <f>H1597+H1598+H1600+H1599+H1596</f>
        <v>50000</v>
      </c>
      <c r="I1595" s="211">
        <f>I1597+I1598+I1600+I1599+I1596</f>
        <v>48000</v>
      </c>
    </row>
    <row r="1596" spans="2:9" ht="51" customHeight="1" hidden="1">
      <c r="B1596" s="146" t="s">
        <v>1813</v>
      </c>
      <c r="C1596" s="70" t="s">
        <v>115</v>
      </c>
      <c r="D1596" s="71" t="s">
        <v>31</v>
      </c>
      <c r="E1596" s="106" t="s">
        <v>1798</v>
      </c>
      <c r="F1596" s="81">
        <v>500</v>
      </c>
      <c r="G1596" s="35"/>
      <c r="H1596" s="35"/>
      <c r="I1596" s="35"/>
    </row>
    <row r="1597" spans="2:9" ht="83.25" customHeight="1">
      <c r="B1597" s="146" t="s">
        <v>652</v>
      </c>
      <c r="C1597" s="70" t="s">
        <v>115</v>
      </c>
      <c r="D1597" s="71" t="s">
        <v>31</v>
      </c>
      <c r="E1597" s="106" t="s">
        <v>1597</v>
      </c>
      <c r="F1597" s="81">
        <v>400</v>
      </c>
      <c r="G1597" s="35">
        <v>0</v>
      </c>
      <c r="H1597" s="35">
        <v>50000</v>
      </c>
      <c r="I1597" s="35">
        <v>48000</v>
      </c>
    </row>
    <row r="1598" spans="2:9" ht="68.25" customHeight="1" hidden="1">
      <c r="B1598" s="146" t="s">
        <v>1663</v>
      </c>
      <c r="C1598" s="70" t="s">
        <v>115</v>
      </c>
      <c r="D1598" s="71" t="s">
        <v>31</v>
      </c>
      <c r="E1598" s="106" t="s">
        <v>1597</v>
      </c>
      <c r="F1598" s="81">
        <v>500</v>
      </c>
      <c r="G1598" s="35">
        <v>41500</v>
      </c>
      <c r="H1598" s="35">
        <v>0</v>
      </c>
      <c r="I1598" s="35">
        <v>0</v>
      </c>
    </row>
    <row r="1599" spans="2:9" ht="68.25" customHeight="1" hidden="1">
      <c r="B1599" s="146" t="s">
        <v>1711</v>
      </c>
      <c r="C1599" s="70" t="s">
        <v>115</v>
      </c>
      <c r="D1599" s="71" t="s">
        <v>31</v>
      </c>
      <c r="E1599" s="106" t="s">
        <v>1713</v>
      </c>
      <c r="F1599" s="81">
        <v>500</v>
      </c>
      <c r="G1599" s="35"/>
      <c r="H1599" s="35"/>
      <c r="I1599" s="35"/>
    </row>
    <row r="1600" spans="2:9" ht="48" customHeight="1" hidden="1">
      <c r="B1600" s="232" t="s">
        <v>889</v>
      </c>
      <c r="C1600" s="70" t="s">
        <v>115</v>
      </c>
      <c r="D1600" s="71" t="s">
        <v>31</v>
      </c>
      <c r="E1600" s="106" t="s">
        <v>1596</v>
      </c>
      <c r="F1600" s="81">
        <v>500</v>
      </c>
      <c r="G1600" s="35"/>
      <c r="H1600" s="35"/>
      <c r="I1600" s="35"/>
    </row>
    <row r="1601" spans="2:9" ht="37.5" customHeight="1" hidden="1">
      <c r="B1601" s="297" t="s">
        <v>902</v>
      </c>
      <c r="C1601" s="70" t="s">
        <v>115</v>
      </c>
      <c r="D1601" s="71" t="s">
        <v>31</v>
      </c>
      <c r="E1601" s="106" t="s">
        <v>903</v>
      </c>
      <c r="F1601" s="81"/>
      <c r="G1601" s="35">
        <f aca="true" t="shared" si="82" ref="G1601:I1602">G1602</f>
        <v>0</v>
      </c>
      <c r="H1601" s="35">
        <f t="shared" si="82"/>
        <v>0</v>
      </c>
      <c r="I1601" s="35">
        <f t="shared" si="82"/>
        <v>0</v>
      </c>
    </row>
    <row r="1602" spans="2:9" ht="36.75" customHeight="1" hidden="1">
      <c r="B1602" s="297" t="s">
        <v>1891</v>
      </c>
      <c r="C1602" s="70" t="s">
        <v>115</v>
      </c>
      <c r="D1602" s="71" t="s">
        <v>31</v>
      </c>
      <c r="E1602" s="106" t="s">
        <v>1889</v>
      </c>
      <c r="F1602" s="81"/>
      <c r="G1602" s="35">
        <f t="shared" si="82"/>
        <v>0</v>
      </c>
      <c r="H1602" s="35">
        <f t="shared" si="82"/>
        <v>0</v>
      </c>
      <c r="I1602" s="35">
        <f t="shared" si="82"/>
        <v>0</v>
      </c>
    </row>
    <row r="1603" spans="2:9" ht="48" customHeight="1" hidden="1">
      <c r="B1603" s="297" t="s">
        <v>646</v>
      </c>
      <c r="C1603" s="70" t="s">
        <v>115</v>
      </c>
      <c r="D1603" s="71" t="s">
        <v>31</v>
      </c>
      <c r="E1603" s="106" t="s">
        <v>1890</v>
      </c>
      <c r="F1603" s="81">
        <v>600</v>
      </c>
      <c r="G1603" s="35"/>
      <c r="H1603" s="35"/>
      <c r="I1603" s="35"/>
    </row>
    <row r="1604" spans="2:9" ht="24.75" customHeight="1">
      <c r="B1604" s="147" t="s">
        <v>156</v>
      </c>
      <c r="C1604" s="70" t="s">
        <v>115</v>
      </c>
      <c r="D1604" s="71" t="s">
        <v>31</v>
      </c>
      <c r="E1604" s="106" t="s">
        <v>1392</v>
      </c>
      <c r="F1604" s="81"/>
      <c r="G1604" s="35">
        <f>G1605</f>
        <v>8848</v>
      </c>
      <c r="H1604" s="35">
        <f>H1605</f>
        <v>8848</v>
      </c>
      <c r="I1604" s="35">
        <f>I1605</f>
        <v>9089</v>
      </c>
    </row>
    <row r="1605" spans="2:9" ht="33" customHeight="1">
      <c r="B1605" s="147" t="s">
        <v>157</v>
      </c>
      <c r="C1605" s="70" t="s">
        <v>115</v>
      </c>
      <c r="D1605" s="71" t="s">
        <v>31</v>
      </c>
      <c r="E1605" s="106" t="s">
        <v>1393</v>
      </c>
      <c r="F1605" s="81"/>
      <c r="G1605" s="35">
        <f>G1607+G1608+G1609+G1606</f>
        <v>8848</v>
      </c>
      <c r="H1605" s="35">
        <f>H1607+H1608+H1609+H1606</f>
        <v>8848</v>
      </c>
      <c r="I1605" s="35">
        <f>I1607+I1608+I1609+I1606</f>
        <v>9089</v>
      </c>
    </row>
    <row r="1606" spans="2:9" ht="54.75" customHeight="1" hidden="1">
      <c r="B1606" s="297" t="s">
        <v>646</v>
      </c>
      <c r="C1606" s="70" t="s">
        <v>115</v>
      </c>
      <c r="D1606" s="71" t="s">
        <v>31</v>
      </c>
      <c r="E1606" s="106" t="s">
        <v>1892</v>
      </c>
      <c r="F1606" s="81">
        <v>600</v>
      </c>
      <c r="G1606" s="35"/>
      <c r="H1606" s="35"/>
      <c r="I1606" s="35"/>
    </row>
    <row r="1607" spans="2:9" ht="78.75">
      <c r="B1607" s="147" t="s">
        <v>158</v>
      </c>
      <c r="C1607" s="70" t="s">
        <v>115</v>
      </c>
      <c r="D1607" s="71" t="s">
        <v>31</v>
      </c>
      <c r="E1607" s="106" t="s">
        <v>1394</v>
      </c>
      <c r="F1607" s="81">
        <v>100</v>
      </c>
      <c r="G1607" s="35">
        <v>7998</v>
      </c>
      <c r="H1607" s="35">
        <v>7998</v>
      </c>
      <c r="I1607" s="35">
        <v>8239</v>
      </c>
    </row>
    <row r="1608" spans="2:9" ht="47.25">
      <c r="B1608" s="147" t="s">
        <v>1207</v>
      </c>
      <c r="C1608" s="70" t="s">
        <v>115</v>
      </c>
      <c r="D1608" s="71" t="s">
        <v>31</v>
      </c>
      <c r="E1608" s="106" t="s">
        <v>1394</v>
      </c>
      <c r="F1608" s="81">
        <v>200</v>
      </c>
      <c r="G1608" s="35">
        <v>826</v>
      </c>
      <c r="H1608" s="35">
        <v>826</v>
      </c>
      <c r="I1608" s="35">
        <v>826</v>
      </c>
    </row>
    <row r="1609" spans="2:9" ht="36" customHeight="1">
      <c r="B1609" s="147" t="s">
        <v>159</v>
      </c>
      <c r="C1609" s="70" t="s">
        <v>115</v>
      </c>
      <c r="D1609" s="71" t="s">
        <v>31</v>
      </c>
      <c r="E1609" s="106" t="s">
        <v>1394</v>
      </c>
      <c r="F1609" s="81">
        <v>800</v>
      </c>
      <c r="G1609" s="35">
        <v>24</v>
      </c>
      <c r="H1609" s="35">
        <v>24</v>
      </c>
      <c r="I1609" s="35">
        <v>24</v>
      </c>
    </row>
    <row r="1610" spans="2:9" ht="31.5">
      <c r="B1610" s="121" t="s">
        <v>1621</v>
      </c>
      <c r="C1610" s="70" t="s">
        <v>115</v>
      </c>
      <c r="D1610" s="71" t="s">
        <v>31</v>
      </c>
      <c r="E1610" s="106">
        <v>11</v>
      </c>
      <c r="F1610" s="81"/>
      <c r="G1610" s="95">
        <f aca="true" t="shared" si="83" ref="G1610:I1611">G1611</f>
        <v>1500</v>
      </c>
      <c r="H1610" s="95">
        <f t="shared" si="83"/>
        <v>1500</v>
      </c>
      <c r="I1610" s="95">
        <f t="shared" si="83"/>
        <v>1500</v>
      </c>
    </row>
    <row r="1611" spans="2:9" ht="24" customHeight="1">
      <c r="B1611" s="121" t="s">
        <v>326</v>
      </c>
      <c r="C1611" s="70" t="s">
        <v>115</v>
      </c>
      <c r="D1611" s="71" t="s">
        <v>31</v>
      </c>
      <c r="E1611" s="110" t="s">
        <v>327</v>
      </c>
      <c r="F1611" s="81"/>
      <c r="G1611" s="95">
        <f t="shared" si="83"/>
        <v>1500</v>
      </c>
      <c r="H1611" s="95">
        <f t="shared" si="83"/>
        <v>1500</v>
      </c>
      <c r="I1611" s="95">
        <f t="shared" si="83"/>
        <v>1500</v>
      </c>
    </row>
    <row r="1612" spans="2:9" ht="47.25">
      <c r="B1612" s="121" t="s">
        <v>407</v>
      </c>
      <c r="C1612" s="70" t="s">
        <v>115</v>
      </c>
      <c r="D1612" s="71" t="s">
        <v>31</v>
      </c>
      <c r="E1612" s="110" t="s">
        <v>408</v>
      </c>
      <c r="F1612" s="81"/>
      <c r="G1612" s="95">
        <f>G1613+G1614</f>
        <v>1500</v>
      </c>
      <c r="H1612" s="95">
        <f>H1613+H1614</f>
        <v>1500</v>
      </c>
      <c r="I1612" s="95">
        <f>I1613+I1614</f>
        <v>1500</v>
      </c>
    </row>
    <row r="1613" spans="2:9" ht="52.5" customHeight="1" hidden="1">
      <c r="B1613" s="121" t="s">
        <v>409</v>
      </c>
      <c r="C1613" s="70" t="s">
        <v>115</v>
      </c>
      <c r="D1613" s="71" t="s">
        <v>31</v>
      </c>
      <c r="E1613" s="110" t="s">
        <v>410</v>
      </c>
      <c r="F1613" s="81">
        <v>500</v>
      </c>
      <c r="G1613" s="35"/>
      <c r="H1613" s="35"/>
      <c r="I1613" s="35"/>
    </row>
    <row r="1614" spans="2:9" ht="63.75" thickBot="1">
      <c r="B1614" s="121" t="s">
        <v>411</v>
      </c>
      <c r="C1614" s="70" t="s">
        <v>115</v>
      </c>
      <c r="D1614" s="71" t="s">
        <v>31</v>
      </c>
      <c r="E1614" s="110" t="s">
        <v>412</v>
      </c>
      <c r="F1614" s="81">
        <v>500</v>
      </c>
      <c r="G1614" s="35">
        <v>1500</v>
      </c>
      <c r="H1614" s="35">
        <v>1500</v>
      </c>
      <c r="I1614" s="35">
        <v>1500</v>
      </c>
    </row>
    <row r="1615" spans="2:9" ht="16.5" hidden="1" thickBot="1">
      <c r="B1615" s="126"/>
      <c r="C1615" s="70"/>
      <c r="D1615" s="71"/>
      <c r="E1615" s="110"/>
      <c r="F1615" s="117"/>
      <c r="G1615" s="127"/>
      <c r="H1615" s="127"/>
      <c r="I1615" s="127"/>
    </row>
    <row r="1616" spans="2:9" ht="16.5" hidden="1" thickBot="1">
      <c r="B1616" s="321" t="s">
        <v>166</v>
      </c>
      <c r="C1616" s="70" t="s">
        <v>115</v>
      </c>
      <c r="D1616" s="71" t="s">
        <v>31</v>
      </c>
      <c r="E1616" s="110">
        <v>99</v>
      </c>
      <c r="F1616" s="81"/>
      <c r="G1616" s="95">
        <f aca="true" t="shared" si="84" ref="G1616:I1617">G1617</f>
        <v>0</v>
      </c>
      <c r="H1616" s="95">
        <f t="shared" si="84"/>
        <v>0</v>
      </c>
      <c r="I1616" s="95">
        <f t="shared" si="84"/>
        <v>0</v>
      </c>
    </row>
    <row r="1617" spans="2:9" ht="16.5" hidden="1" thickBot="1">
      <c r="B1617" s="126" t="s">
        <v>167</v>
      </c>
      <c r="C1617" s="70" t="s">
        <v>115</v>
      </c>
      <c r="D1617" s="71" t="s">
        <v>31</v>
      </c>
      <c r="E1617" s="110" t="s">
        <v>491</v>
      </c>
      <c r="F1617" s="81"/>
      <c r="G1617" s="95">
        <f t="shared" si="84"/>
        <v>0</v>
      </c>
      <c r="H1617" s="95">
        <f t="shared" si="84"/>
        <v>0</v>
      </c>
      <c r="I1617" s="95">
        <f t="shared" si="84"/>
        <v>0</v>
      </c>
    </row>
    <row r="1618" spans="2:9" ht="63.75" hidden="1" thickBot="1">
      <c r="B1618" s="126" t="s">
        <v>1918</v>
      </c>
      <c r="C1618" s="70" t="s">
        <v>115</v>
      </c>
      <c r="D1618" s="71" t="s">
        <v>31</v>
      </c>
      <c r="E1618" s="120" t="s">
        <v>1420</v>
      </c>
      <c r="F1618" s="117">
        <v>100</v>
      </c>
      <c r="G1618" s="127"/>
      <c r="H1618" s="127"/>
      <c r="I1618" s="127"/>
    </row>
    <row r="1619" spans="2:9" ht="16.5" thickBot="1">
      <c r="B1619" s="175" t="s">
        <v>91</v>
      </c>
      <c r="C1619" s="8">
        <v>12</v>
      </c>
      <c r="D1619" s="9"/>
      <c r="E1619" s="9"/>
      <c r="F1619" s="11"/>
      <c r="G1619" s="33">
        <f>G1620+G1625+G1632</f>
        <v>184480</v>
      </c>
      <c r="H1619" s="33">
        <f>H1620+H1625+H1632</f>
        <v>178799</v>
      </c>
      <c r="I1619" s="33">
        <f>I1620+I1625+I1632</f>
        <v>182211</v>
      </c>
    </row>
    <row r="1620" spans="2:9" ht="16.5" thickBot="1">
      <c r="B1620" s="175" t="s">
        <v>88</v>
      </c>
      <c r="C1620" s="8">
        <v>12</v>
      </c>
      <c r="D1620" s="9" t="s">
        <v>61</v>
      </c>
      <c r="E1620" s="14"/>
      <c r="F1620" s="203"/>
      <c r="G1620" s="33">
        <f aca="true" t="shared" si="85" ref="G1620:I1623">G1621</f>
        <v>100839</v>
      </c>
      <c r="H1620" s="33">
        <f t="shared" si="85"/>
        <v>100853</v>
      </c>
      <c r="I1620" s="33">
        <f t="shared" si="85"/>
        <v>102464</v>
      </c>
    </row>
    <row r="1621" spans="2:9" ht="47.25">
      <c r="B1621" s="266" t="s">
        <v>2016</v>
      </c>
      <c r="C1621" s="78" t="s">
        <v>32</v>
      </c>
      <c r="D1621" s="52" t="s">
        <v>28</v>
      </c>
      <c r="E1621" s="132" t="s">
        <v>104</v>
      </c>
      <c r="F1621" s="4"/>
      <c r="G1621" s="35">
        <f t="shared" si="85"/>
        <v>100839</v>
      </c>
      <c r="H1621" s="35">
        <f t="shared" si="85"/>
        <v>100853</v>
      </c>
      <c r="I1621" s="35">
        <f t="shared" si="85"/>
        <v>102464</v>
      </c>
    </row>
    <row r="1622" spans="2:9" ht="47.25">
      <c r="B1622" s="145" t="s">
        <v>653</v>
      </c>
      <c r="C1622" s="78" t="s">
        <v>32</v>
      </c>
      <c r="D1622" s="52" t="s">
        <v>28</v>
      </c>
      <c r="E1622" s="132" t="s">
        <v>655</v>
      </c>
      <c r="F1622" s="22"/>
      <c r="G1622" s="35">
        <f t="shared" si="85"/>
        <v>100839</v>
      </c>
      <c r="H1622" s="35">
        <f t="shared" si="85"/>
        <v>100853</v>
      </c>
      <c r="I1622" s="35">
        <f t="shared" si="85"/>
        <v>102464</v>
      </c>
    </row>
    <row r="1623" spans="2:9" ht="31.5">
      <c r="B1623" s="145" t="s">
        <v>654</v>
      </c>
      <c r="C1623" s="78" t="s">
        <v>32</v>
      </c>
      <c r="D1623" s="52" t="s">
        <v>28</v>
      </c>
      <c r="E1623" s="132" t="s">
        <v>656</v>
      </c>
      <c r="F1623" s="22"/>
      <c r="G1623" s="35">
        <f t="shared" si="85"/>
        <v>100839</v>
      </c>
      <c r="H1623" s="35">
        <f t="shared" si="85"/>
        <v>100853</v>
      </c>
      <c r="I1623" s="35">
        <f t="shared" si="85"/>
        <v>102464</v>
      </c>
    </row>
    <row r="1624" spans="2:9" ht="48" thickBot="1">
      <c r="B1624" s="144" t="s">
        <v>456</v>
      </c>
      <c r="C1624" s="78" t="s">
        <v>32</v>
      </c>
      <c r="D1624" s="52" t="s">
        <v>28</v>
      </c>
      <c r="E1624" s="132" t="s">
        <v>657</v>
      </c>
      <c r="F1624" s="22" t="s">
        <v>18</v>
      </c>
      <c r="G1624" s="35">
        <v>100839</v>
      </c>
      <c r="H1624" s="35">
        <v>100853</v>
      </c>
      <c r="I1624" s="35">
        <v>102464</v>
      </c>
    </row>
    <row r="1625" spans="2:9" ht="16.5" thickBot="1">
      <c r="B1625" s="175" t="s">
        <v>89</v>
      </c>
      <c r="C1625" s="45" t="s">
        <v>32</v>
      </c>
      <c r="D1625" s="23" t="s">
        <v>3</v>
      </c>
      <c r="E1625" s="23"/>
      <c r="F1625" s="32"/>
      <c r="G1625" s="33">
        <f>G1626</f>
        <v>67129</v>
      </c>
      <c r="H1625" s="33">
        <f>H1626</f>
        <v>61434</v>
      </c>
      <c r="I1625" s="33">
        <f>I1626</f>
        <v>63235</v>
      </c>
    </row>
    <row r="1626" spans="2:9" ht="47.25">
      <c r="B1626" s="266" t="s">
        <v>2016</v>
      </c>
      <c r="C1626" s="78" t="s">
        <v>32</v>
      </c>
      <c r="D1626" s="52" t="s">
        <v>3</v>
      </c>
      <c r="E1626" s="132" t="s">
        <v>104</v>
      </c>
      <c r="F1626" s="109"/>
      <c r="G1626" s="35">
        <f aca="true" t="shared" si="86" ref="G1626:I1628">G1627</f>
        <v>67129</v>
      </c>
      <c r="H1626" s="35">
        <f t="shared" si="86"/>
        <v>61434</v>
      </c>
      <c r="I1626" s="35">
        <f t="shared" si="86"/>
        <v>63235</v>
      </c>
    </row>
    <row r="1627" spans="2:9" ht="47.25">
      <c r="B1627" s="145" t="s">
        <v>653</v>
      </c>
      <c r="C1627" s="44" t="s">
        <v>32</v>
      </c>
      <c r="D1627" s="4" t="s">
        <v>3</v>
      </c>
      <c r="E1627" s="132" t="s">
        <v>655</v>
      </c>
      <c r="F1627" s="109"/>
      <c r="G1627" s="35">
        <f>G1628+G1630</f>
        <v>67129</v>
      </c>
      <c r="H1627" s="35">
        <f>H1628+H1630</f>
        <v>61434</v>
      </c>
      <c r="I1627" s="35">
        <f>I1628+I1630</f>
        <v>63235</v>
      </c>
    </row>
    <row r="1628" spans="2:9" ht="15.75">
      <c r="B1628" s="145" t="s">
        <v>660</v>
      </c>
      <c r="C1628" s="44" t="s">
        <v>32</v>
      </c>
      <c r="D1628" s="4" t="s">
        <v>3</v>
      </c>
      <c r="E1628" s="132" t="s">
        <v>658</v>
      </c>
      <c r="F1628" s="4"/>
      <c r="G1628" s="35">
        <f t="shared" si="86"/>
        <v>67129</v>
      </c>
      <c r="H1628" s="35">
        <f t="shared" si="86"/>
        <v>61434</v>
      </c>
      <c r="I1628" s="35">
        <f t="shared" si="86"/>
        <v>63235</v>
      </c>
    </row>
    <row r="1629" spans="2:9" ht="48" thickBot="1">
      <c r="B1629" s="145" t="s">
        <v>434</v>
      </c>
      <c r="C1629" s="44" t="s">
        <v>32</v>
      </c>
      <c r="D1629" s="4" t="s">
        <v>3</v>
      </c>
      <c r="E1629" s="299" t="s">
        <v>659</v>
      </c>
      <c r="F1629" s="4" t="s">
        <v>18</v>
      </c>
      <c r="G1629" s="35">
        <v>67129</v>
      </c>
      <c r="H1629" s="35">
        <v>61434</v>
      </c>
      <c r="I1629" s="35">
        <v>63235</v>
      </c>
    </row>
    <row r="1630" spans="2:9" ht="36" customHeight="1" hidden="1">
      <c r="B1630" s="145" t="s">
        <v>1782</v>
      </c>
      <c r="C1630" s="44" t="s">
        <v>32</v>
      </c>
      <c r="D1630" s="4" t="s">
        <v>3</v>
      </c>
      <c r="E1630" s="132" t="s">
        <v>1780</v>
      </c>
      <c r="F1630" s="4"/>
      <c r="G1630" s="35">
        <f>G1631</f>
        <v>0</v>
      </c>
      <c r="H1630" s="35">
        <f>H1631</f>
        <v>0</v>
      </c>
      <c r="I1630" s="35">
        <f>I1631</f>
        <v>0</v>
      </c>
    </row>
    <row r="1631" spans="2:9" ht="35.25" customHeight="1" hidden="1" thickBot="1">
      <c r="B1631" s="145" t="s">
        <v>1783</v>
      </c>
      <c r="C1631" s="44" t="s">
        <v>32</v>
      </c>
      <c r="D1631" s="4" t="s">
        <v>3</v>
      </c>
      <c r="E1631" s="132" t="s">
        <v>1781</v>
      </c>
      <c r="F1631" s="4" t="s">
        <v>10</v>
      </c>
      <c r="G1631" s="35"/>
      <c r="H1631" s="35"/>
      <c r="I1631" s="35"/>
    </row>
    <row r="1632" spans="2:9" ht="16.5" thickBot="1">
      <c r="B1632" s="276" t="s">
        <v>73</v>
      </c>
      <c r="C1632" s="82" t="s">
        <v>32</v>
      </c>
      <c r="D1632" s="83" t="s">
        <v>29</v>
      </c>
      <c r="E1632" s="83"/>
      <c r="F1632" s="83"/>
      <c r="G1632" s="88">
        <f aca="true" t="shared" si="87" ref="G1632:I1635">G1633</f>
        <v>16512</v>
      </c>
      <c r="H1632" s="88">
        <f t="shared" si="87"/>
        <v>16512</v>
      </c>
      <c r="I1632" s="88">
        <f t="shared" si="87"/>
        <v>16512</v>
      </c>
    </row>
    <row r="1633" spans="2:9" ht="54.75" customHeight="1">
      <c r="B1633" s="266" t="s">
        <v>2016</v>
      </c>
      <c r="C1633" s="78" t="s">
        <v>32</v>
      </c>
      <c r="D1633" s="52" t="s">
        <v>29</v>
      </c>
      <c r="E1633" s="143" t="s">
        <v>104</v>
      </c>
      <c r="F1633" s="52"/>
      <c r="G1633" s="87">
        <f t="shared" si="87"/>
        <v>16512</v>
      </c>
      <c r="H1633" s="87">
        <f t="shared" si="87"/>
        <v>16512</v>
      </c>
      <c r="I1633" s="87">
        <f t="shared" si="87"/>
        <v>16512</v>
      </c>
    </row>
    <row r="1634" spans="2:9" ht="15.75">
      <c r="B1634" s="147" t="s">
        <v>1395</v>
      </c>
      <c r="C1634" s="78" t="s">
        <v>32</v>
      </c>
      <c r="D1634" s="52" t="s">
        <v>29</v>
      </c>
      <c r="E1634" s="143" t="s">
        <v>1397</v>
      </c>
      <c r="F1634" s="52"/>
      <c r="G1634" s="35">
        <f t="shared" si="87"/>
        <v>16512</v>
      </c>
      <c r="H1634" s="35">
        <f t="shared" si="87"/>
        <v>16512</v>
      </c>
      <c r="I1634" s="35">
        <f t="shared" si="87"/>
        <v>16512</v>
      </c>
    </row>
    <row r="1635" spans="2:9" ht="15.75">
      <c r="B1635" s="142" t="s">
        <v>1045</v>
      </c>
      <c r="C1635" s="78" t="s">
        <v>32</v>
      </c>
      <c r="D1635" s="52" t="s">
        <v>29</v>
      </c>
      <c r="E1635" s="143" t="s">
        <v>1398</v>
      </c>
      <c r="F1635" s="52"/>
      <c r="G1635" s="35">
        <f t="shared" si="87"/>
        <v>16512</v>
      </c>
      <c r="H1635" s="35">
        <f t="shared" si="87"/>
        <v>16512</v>
      </c>
      <c r="I1635" s="35">
        <f t="shared" si="87"/>
        <v>16512</v>
      </c>
    </row>
    <row r="1636" spans="2:9" ht="32.25" thickBot="1">
      <c r="B1636" s="142" t="s">
        <v>1396</v>
      </c>
      <c r="C1636" s="78" t="s">
        <v>32</v>
      </c>
      <c r="D1636" s="52" t="s">
        <v>29</v>
      </c>
      <c r="E1636" s="143" t="s">
        <v>1399</v>
      </c>
      <c r="F1636" s="52" t="s">
        <v>10</v>
      </c>
      <c r="G1636" s="35">
        <v>16512</v>
      </c>
      <c r="H1636" s="35">
        <v>16512</v>
      </c>
      <c r="I1636" s="35">
        <v>16512</v>
      </c>
    </row>
    <row r="1637" spans="2:9" ht="17.25" customHeight="1" thickBot="1">
      <c r="B1637" s="175" t="s">
        <v>36</v>
      </c>
      <c r="C1637" s="8">
        <v>13</v>
      </c>
      <c r="D1637" s="12"/>
      <c r="E1637" s="9"/>
      <c r="F1637" s="11"/>
      <c r="G1637" s="33">
        <f aca="true" t="shared" si="88" ref="G1637:I1640">G1638</f>
        <v>2432996</v>
      </c>
      <c r="H1637" s="33">
        <f t="shared" si="88"/>
        <v>2807008</v>
      </c>
      <c r="I1637" s="33">
        <f t="shared" si="88"/>
        <v>3198137</v>
      </c>
    </row>
    <row r="1638" spans="2:9" ht="16.5" thickBot="1">
      <c r="B1638" s="175" t="s">
        <v>37</v>
      </c>
      <c r="C1638" s="8">
        <v>13</v>
      </c>
      <c r="D1638" s="12">
        <v>1</v>
      </c>
      <c r="E1638" s="9"/>
      <c r="F1638" s="11"/>
      <c r="G1638" s="33">
        <f t="shared" si="88"/>
        <v>2432996</v>
      </c>
      <c r="H1638" s="33">
        <f t="shared" si="88"/>
        <v>2807008</v>
      </c>
      <c r="I1638" s="33">
        <f t="shared" si="88"/>
        <v>3198137</v>
      </c>
    </row>
    <row r="1639" spans="2:9" ht="15.75">
      <c r="B1639" s="121" t="s">
        <v>166</v>
      </c>
      <c r="C1639" s="40">
        <v>13</v>
      </c>
      <c r="D1639" s="2" t="s">
        <v>61</v>
      </c>
      <c r="E1639" s="114">
        <v>99</v>
      </c>
      <c r="F1639" s="6"/>
      <c r="G1639" s="35">
        <f t="shared" si="88"/>
        <v>2432996</v>
      </c>
      <c r="H1639" s="35">
        <f t="shared" si="88"/>
        <v>2807008</v>
      </c>
      <c r="I1639" s="35">
        <f t="shared" si="88"/>
        <v>3198137</v>
      </c>
    </row>
    <row r="1640" spans="2:9" ht="15.75">
      <c r="B1640" s="121" t="s">
        <v>167</v>
      </c>
      <c r="C1640" s="40">
        <v>13</v>
      </c>
      <c r="D1640" s="2" t="s">
        <v>61</v>
      </c>
      <c r="E1640" s="114" t="s">
        <v>491</v>
      </c>
      <c r="F1640" s="3"/>
      <c r="G1640" s="35">
        <f t="shared" si="88"/>
        <v>2432996</v>
      </c>
      <c r="H1640" s="35">
        <f t="shared" si="88"/>
        <v>2807008</v>
      </c>
      <c r="I1640" s="35">
        <f t="shared" si="88"/>
        <v>3198137</v>
      </c>
    </row>
    <row r="1641" spans="2:9" ht="63.75" thickBot="1">
      <c r="B1641" s="146" t="s">
        <v>661</v>
      </c>
      <c r="C1641" s="40">
        <v>13</v>
      </c>
      <c r="D1641" s="2" t="s">
        <v>61</v>
      </c>
      <c r="E1641" s="114" t="s">
        <v>662</v>
      </c>
      <c r="F1641" s="3">
        <v>700</v>
      </c>
      <c r="G1641" s="35">
        <v>2432996</v>
      </c>
      <c r="H1641" s="35">
        <v>2807008</v>
      </c>
      <c r="I1641" s="35">
        <v>3198137</v>
      </c>
    </row>
    <row r="1642" spans="2:9" ht="39" customHeight="1" thickBot="1">
      <c r="B1642" s="242" t="s">
        <v>1</v>
      </c>
      <c r="C1642" s="41">
        <v>14</v>
      </c>
      <c r="D1642" s="16"/>
      <c r="E1642" s="15"/>
      <c r="F1642" s="17"/>
      <c r="G1642" s="36">
        <f>G1643+G1650+G1647</f>
        <v>3595479</v>
      </c>
      <c r="H1642" s="36">
        <f>H1643+H1650+H1647</f>
        <v>3304984</v>
      </c>
      <c r="I1642" s="36">
        <f>I1643+I1650+I1647</f>
        <v>3043539</v>
      </c>
    </row>
    <row r="1643" spans="2:9" ht="39" customHeight="1" thickBot="1">
      <c r="B1643" s="172" t="s">
        <v>35</v>
      </c>
      <c r="C1643" s="8">
        <v>14</v>
      </c>
      <c r="D1643" s="12" t="s">
        <v>61</v>
      </c>
      <c r="E1643" s="9"/>
      <c r="F1643" s="11"/>
      <c r="G1643" s="33">
        <f>G1644</f>
        <v>2904946</v>
      </c>
      <c r="H1643" s="33">
        <f>H1644</f>
        <v>2614451</v>
      </c>
      <c r="I1643" s="33">
        <f>I1644</f>
        <v>2353006</v>
      </c>
    </row>
    <row r="1644" spans="2:9" ht="20.25" customHeight="1">
      <c r="B1644" s="237" t="s">
        <v>166</v>
      </c>
      <c r="C1644" s="40">
        <v>14</v>
      </c>
      <c r="D1644" s="2" t="s">
        <v>61</v>
      </c>
      <c r="E1644" s="114">
        <v>99</v>
      </c>
      <c r="F1644" s="3"/>
      <c r="G1644" s="35">
        <f>G1646</f>
        <v>2904946</v>
      </c>
      <c r="H1644" s="35">
        <f>H1646</f>
        <v>2614451</v>
      </c>
      <c r="I1644" s="35">
        <f>I1646</f>
        <v>2353006</v>
      </c>
    </row>
    <row r="1645" spans="2:9" ht="23.25" customHeight="1">
      <c r="B1645" s="232" t="s">
        <v>167</v>
      </c>
      <c r="C1645" s="40">
        <v>14</v>
      </c>
      <c r="D1645" s="2" t="s">
        <v>61</v>
      </c>
      <c r="E1645" s="114" t="s">
        <v>165</v>
      </c>
      <c r="F1645" s="3"/>
      <c r="G1645" s="35">
        <f>G1646</f>
        <v>2904946</v>
      </c>
      <c r="H1645" s="35">
        <f>H1646</f>
        <v>2614451</v>
      </c>
      <c r="I1645" s="35">
        <f>I1646</f>
        <v>2353006</v>
      </c>
    </row>
    <row r="1646" spans="2:9" ht="34.5" customHeight="1" thickBot="1">
      <c r="B1646" s="232" t="s">
        <v>1409</v>
      </c>
      <c r="C1646" s="40">
        <v>14</v>
      </c>
      <c r="D1646" s="2" t="s">
        <v>61</v>
      </c>
      <c r="E1646" s="2" t="s">
        <v>1410</v>
      </c>
      <c r="F1646" s="3">
        <v>500</v>
      </c>
      <c r="G1646" s="35">
        <v>2904946</v>
      </c>
      <c r="H1646" s="35">
        <v>2614451</v>
      </c>
      <c r="I1646" s="35">
        <v>2353006</v>
      </c>
    </row>
    <row r="1647" spans="2:9" ht="16.5" hidden="1" thickBot="1">
      <c r="B1647" s="175" t="s">
        <v>106</v>
      </c>
      <c r="C1647" s="8">
        <v>14</v>
      </c>
      <c r="D1647" s="12">
        <v>2</v>
      </c>
      <c r="E1647" s="9"/>
      <c r="F1647" s="11"/>
      <c r="G1647" s="33">
        <f aca="true" t="shared" si="89" ref="G1647:I1648">G1648</f>
        <v>0</v>
      </c>
      <c r="H1647" s="33">
        <f t="shared" si="89"/>
        <v>0</v>
      </c>
      <c r="I1647" s="33">
        <f t="shared" si="89"/>
        <v>0</v>
      </c>
    </row>
    <row r="1648" spans="2:9" ht="63.75" hidden="1" thickBot="1">
      <c r="B1648" s="255" t="s">
        <v>107</v>
      </c>
      <c r="C1648" s="40">
        <v>14</v>
      </c>
      <c r="D1648" s="100">
        <v>2</v>
      </c>
      <c r="E1648" s="2" t="s">
        <v>119</v>
      </c>
      <c r="F1648" s="3"/>
      <c r="G1648" s="35">
        <f t="shared" si="89"/>
        <v>0</v>
      </c>
      <c r="H1648" s="35">
        <f t="shared" si="89"/>
        <v>0</v>
      </c>
      <c r="I1648" s="35">
        <f t="shared" si="89"/>
        <v>0</v>
      </c>
    </row>
    <row r="1649" spans="2:9" ht="24.75" customHeight="1" hidden="1" thickBot="1">
      <c r="B1649" s="232" t="s">
        <v>34</v>
      </c>
      <c r="C1649" s="40">
        <v>14</v>
      </c>
      <c r="D1649" s="100">
        <v>2</v>
      </c>
      <c r="E1649" s="2" t="s">
        <v>119</v>
      </c>
      <c r="F1649" s="3">
        <v>500</v>
      </c>
      <c r="G1649" s="35"/>
      <c r="H1649" s="35"/>
      <c r="I1649" s="35"/>
    </row>
    <row r="1650" spans="2:9" ht="20.25" customHeight="1" thickBot="1">
      <c r="B1650" s="175" t="s">
        <v>2</v>
      </c>
      <c r="C1650" s="8">
        <v>14</v>
      </c>
      <c r="D1650" s="9" t="s">
        <v>55</v>
      </c>
      <c r="E1650" s="9"/>
      <c r="F1650" s="11"/>
      <c r="G1650" s="33">
        <f>G1654+G1651</f>
        <v>690533</v>
      </c>
      <c r="H1650" s="33">
        <f>H1654+H1651</f>
        <v>690533</v>
      </c>
      <c r="I1650" s="33">
        <f>I1654+I1651</f>
        <v>690533</v>
      </c>
    </row>
    <row r="1651" spans="2:9" ht="15.75">
      <c r="B1651" s="237" t="s">
        <v>166</v>
      </c>
      <c r="C1651" s="42">
        <v>14</v>
      </c>
      <c r="D1651" s="5" t="s">
        <v>55</v>
      </c>
      <c r="E1651" s="139">
        <v>99</v>
      </c>
      <c r="F1651" s="197"/>
      <c r="G1651" s="99">
        <f>G1653</f>
        <v>690533</v>
      </c>
      <c r="H1651" s="99">
        <f>H1653</f>
        <v>690533</v>
      </c>
      <c r="I1651" s="99">
        <f>I1653</f>
        <v>690533</v>
      </c>
    </row>
    <row r="1652" spans="2:9" ht="15.75">
      <c r="B1652" s="232" t="s">
        <v>167</v>
      </c>
      <c r="C1652" s="40">
        <v>14</v>
      </c>
      <c r="D1652" s="2" t="s">
        <v>55</v>
      </c>
      <c r="E1652" s="114" t="s">
        <v>491</v>
      </c>
      <c r="F1652" s="3"/>
      <c r="G1652" s="35">
        <f>G1653</f>
        <v>690533</v>
      </c>
      <c r="H1652" s="35">
        <f>H1653</f>
        <v>690533</v>
      </c>
      <c r="I1652" s="35">
        <f>I1653</f>
        <v>690533</v>
      </c>
    </row>
    <row r="1653" spans="2:9" ht="63.75" thickBot="1">
      <c r="B1653" s="232" t="s">
        <v>1407</v>
      </c>
      <c r="C1653" s="40">
        <v>14</v>
      </c>
      <c r="D1653" s="2" t="s">
        <v>55</v>
      </c>
      <c r="E1653" s="114" t="s">
        <v>1408</v>
      </c>
      <c r="F1653" s="3">
        <v>500</v>
      </c>
      <c r="G1653" s="35">
        <v>690533</v>
      </c>
      <c r="H1653" s="35">
        <v>690533</v>
      </c>
      <c r="I1653" s="35">
        <v>690533</v>
      </c>
    </row>
    <row r="1654" spans="2:9" ht="73.5" customHeight="1" hidden="1">
      <c r="B1654" s="121" t="s">
        <v>110</v>
      </c>
      <c r="C1654" s="70" t="s">
        <v>108</v>
      </c>
      <c r="D1654" s="71" t="s">
        <v>112</v>
      </c>
      <c r="E1654" s="22" t="s">
        <v>109</v>
      </c>
      <c r="F1654" s="81"/>
      <c r="G1654" s="95">
        <f>G1655</f>
        <v>0</v>
      </c>
      <c r="H1654" s="95">
        <f>H1655</f>
        <v>0</v>
      </c>
      <c r="I1654" s="95">
        <f>I1655</f>
        <v>0</v>
      </c>
    </row>
    <row r="1655" spans="2:9" ht="16.5" hidden="1" thickBot="1">
      <c r="B1655" s="244" t="s">
        <v>34</v>
      </c>
      <c r="C1655" s="74" t="s">
        <v>108</v>
      </c>
      <c r="D1655" s="75" t="s">
        <v>112</v>
      </c>
      <c r="E1655" s="116" t="s">
        <v>109</v>
      </c>
      <c r="F1655" s="117">
        <v>500</v>
      </c>
      <c r="G1655" s="38"/>
      <c r="H1655" s="38"/>
      <c r="I1655" s="38"/>
    </row>
    <row r="1656" spans="2:9" ht="18.75" thickBot="1">
      <c r="B1656" s="122" t="s">
        <v>81</v>
      </c>
      <c r="C1656" s="284"/>
      <c r="D1656" s="285"/>
      <c r="E1656" s="227"/>
      <c r="F1656" s="227"/>
      <c r="G1656" s="33">
        <f>G1642+G1637+G1619+G1549+G1356+G1135+G1003+G725+G699+G650+G234+G181+G13+G172</f>
        <v>58169199</v>
      </c>
      <c r="H1656" s="33">
        <f>H1642+H1637+H1619+H1549+H1356+H1135+H1003+H725+H699+H650+H234+H181+H13+H172</f>
        <v>63215374</v>
      </c>
      <c r="I1656" s="33">
        <f>I1642+I1637+I1619+I1549+I1356+I1135+I1003+I725+I699+I650+I234+I181+I13+I172</f>
        <v>67119184</v>
      </c>
    </row>
    <row r="1657" spans="7:9" ht="24.75" customHeight="1">
      <c r="G1657" s="214"/>
      <c r="H1657" s="214"/>
      <c r="I1657" s="214"/>
    </row>
    <row r="1658" spans="7:9" ht="24.75" customHeight="1">
      <c r="G1658" s="214"/>
      <c r="H1658" s="214"/>
      <c r="I1658" s="214"/>
    </row>
    <row r="1659" spans="7:9" ht="24.75" customHeight="1">
      <c r="G1659" s="214"/>
      <c r="H1659" s="214"/>
      <c r="I1659" s="214"/>
    </row>
    <row r="1660" spans="7:9" ht="24.75" customHeight="1">
      <c r="G1660" s="214"/>
      <c r="H1660" s="214"/>
      <c r="I1660" s="214"/>
    </row>
    <row r="1661" spans="7:9" ht="24.75" customHeight="1">
      <c r="G1661" s="214"/>
      <c r="H1661" s="214"/>
      <c r="I1661" s="214"/>
    </row>
    <row r="1662" spans="7:9" ht="24.75" customHeight="1">
      <c r="G1662" s="214"/>
      <c r="H1662" s="214"/>
      <c r="I1662" s="214"/>
    </row>
    <row r="1663" spans="7:9" ht="24.75" customHeight="1">
      <c r="G1663" s="214"/>
      <c r="H1663" s="214"/>
      <c r="I1663" s="214"/>
    </row>
    <row r="1664" spans="7:9" ht="24.75" customHeight="1">
      <c r="G1664" s="214"/>
      <c r="H1664" s="214"/>
      <c r="I1664" s="214"/>
    </row>
    <row r="1665" spans="7:9" ht="24.75" customHeight="1">
      <c r="G1665" s="214"/>
      <c r="H1665" s="214"/>
      <c r="I1665" s="214"/>
    </row>
    <row r="1666" spans="7:9" ht="96" customHeight="1">
      <c r="G1666" s="214"/>
      <c r="H1666" s="214"/>
      <c r="I1666" s="214"/>
    </row>
    <row r="1667" spans="7:9" ht="24.75" customHeight="1">
      <c r="G1667" s="214"/>
      <c r="H1667" s="214"/>
      <c r="I1667" s="214"/>
    </row>
    <row r="1668" spans="7:9" ht="24.75" customHeight="1">
      <c r="G1668" s="214"/>
      <c r="H1668" s="214"/>
      <c r="I1668" s="214"/>
    </row>
    <row r="1669" spans="7:9" ht="24.75" customHeight="1">
      <c r="G1669" s="215"/>
      <c r="H1669" s="215"/>
      <c r="I1669" s="215"/>
    </row>
    <row r="1670" spans="7:9" ht="24.75" customHeight="1">
      <c r="G1670" s="214"/>
      <c r="H1670" s="214"/>
      <c r="I1670" s="214"/>
    </row>
    <row r="1671" spans="7:9" ht="24.75" customHeight="1">
      <c r="G1671" s="214"/>
      <c r="H1671" s="214"/>
      <c r="I1671" s="214"/>
    </row>
    <row r="1672" spans="7:9" ht="24.75" customHeight="1">
      <c r="G1672" s="214"/>
      <c r="H1672" s="214"/>
      <c r="I1672" s="214"/>
    </row>
    <row r="1673" spans="7:9" ht="24.75" customHeight="1">
      <c r="G1673" s="215"/>
      <c r="H1673" s="215"/>
      <c r="I1673" s="215"/>
    </row>
    <row r="1675" spans="7:9" ht="24.75" customHeight="1">
      <c r="G1675" s="214"/>
      <c r="H1675" s="214"/>
      <c r="I1675" s="214"/>
    </row>
    <row r="1678" ht="15"/>
  </sheetData>
  <sheetProtection/>
  <mergeCells count="13">
    <mergeCell ref="C1:I1"/>
    <mergeCell ref="C2:I2"/>
    <mergeCell ref="C3:I3"/>
    <mergeCell ref="B5:I7"/>
    <mergeCell ref="B9:F9"/>
    <mergeCell ref="B10:B11"/>
    <mergeCell ref="C10:C11"/>
    <mergeCell ref="D10:D11"/>
    <mergeCell ref="E10:E11"/>
    <mergeCell ref="F10:F11"/>
    <mergeCell ref="G10:G11"/>
    <mergeCell ref="H10:H11"/>
    <mergeCell ref="I10:I11"/>
  </mergeCells>
  <printOptions/>
  <pageMargins left="0.3937007874015748" right="0.1968503937007874" top="0.5905511811023623" bottom="0.2755905511811024" header="0.3937007874015748" footer="0.2362204724409449"/>
  <pageSetup blackAndWhite="1" firstPageNumber="271" useFirstPageNumber="1" fitToHeight="109" fitToWidth="1" horizontalDpi="600" verticalDpi="600" orientation="portrait" paperSize="9" scale="6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Бюджетный отдел</dc:title>
  <dc:subject/>
  <dc:creator>Полунин Вячеслав Витальевич</dc:creator>
  <cp:keywords/>
  <dc:description/>
  <cp:lastModifiedBy>Борох Оксана Николаевна</cp:lastModifiedBy>
  <cp:lastPrinted>2016-11-11T06:33:43Z</cp:lastPrinted>
  <dcterms:created xsi:type="dcterms:W3CDTF">1997-10-14T11:56:51Z</dcterms:created>
  <dcterms:modified xsi:type="dcterms:W3CDTF">2016-11-16T07:21:28Z</dcterms:modified>
  <cp:category/>
  <cp:version/>
  <cp:contentType/>
  <cp:contentStatus/>
</cp:coreProperties>
</file>