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<sst xmlns="http://schemas.openxmlformats.org/spreadsheetml/2006/main" count="222" uniqueCount="106">
  <si>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</si>
  <si>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</si>
  <si>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</si>
  <si>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</si>
  <si>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</si>
  <si>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</si>
  <si>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</si>
  <si>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</si>
  <si>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</si>
  <si>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</si>
  <si>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</si>
  <si>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</si>
  <si>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</si>
  <si>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</si>
  <si>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</si>
  <si>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</si>
  <si>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</si>
  <si>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</si>
  <si>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</si>
  <si>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</si>
  <si>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</si>
  <si>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</si>
  <si>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в т.ч. основной долг</t>
  </si>
  <si>
    <t>выплата 4к дохода</t>
  </si>
  <si>
    <t>06.08.2013г.</t>
  </si>
  <si>
    <t>RU35007BEL0</t>
  </si>
  <si>
    <t>28.07.2020г.</t>
  </si>
  <si>
    <t>01.11.2013г.</t>
  </si>
  <si>
    <t>выплата 5к дохода</t>
  </si>
  <si>
    <t>Объем долга нарас-тающим итогом</t>
  </si>
  <si>
    <t>31.01.2014г.</t>
  </si>
  <si>
    <t>выплата 6к дохода</t>
  </si>
  <si>
    <t>28.04.2014г.</t>
  </si>
  <si>
    <t>выплата 7к дохода</t>
  </si>
  <si>
    <t>30.06.2014г.</t>
  </si>
  <si>
    <t>21.06.2021г.</t>
  </si>
  <si>
    <t>RU35008BEL0</t>
  </si>
  <si>
    <t>01.08.2014г.</t>
  </si>
  <si>
    <t>выплата 8к дохода</t>
  </si>
  <si>
    <t>25.09.2014г.</t>
  </si>
  <si>
    <t>30.10.2014г.</t>
  </si>
  <si>
    <t>выплата 9к дохода</t>
  </si>
  <si>
    <t>25.12.2014г.</t>
  </si>
  <si>
    <t>30.01.2015г.</t>
  </si>
  <si>
    <t>выплата 10к дохода</t>
  </si>
  <si>
    <t>25.03.2015г.</t>
  </si>
  <si>
    <t>29.04.2015г.</t>
  </si>
  <si>
    <t>выплата 11к дохода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</si>
  <si>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</si>
  <si>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</si>
  <si>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</si>
  <si>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</si>
  <si>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</si>
  <si>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</si>
  <si>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24.09.2015г.</t>
  </si>
  <si>
    <t>02.10.2015г.</t>
  </si>
  <si>
    <t>30.10.2015г.</t>
  </si>
  <si>
    <t>выплата 13к дохода</t>
  </si>
  <si>
    <t>24.12.2015г.</t>
  </si>
  <si>
    <t>29.01.2016г.</t>
  </si>
  <si>
    <t>выплата 14к дохода</t>
  </si>
  <si>
    <t>24.03.2016г.</t>
  </si>
  <si>
    <t>01.04.2016г.</t>
  </si>
  <si>
    <t>эмиссии (по номинальной стоимости)</t>
  </si>
  <si>
    <t>выплата 15к дохода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</si>
  <si>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</si>
  <si>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</si>
  <si>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</si>
  <si>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</si>
  <si>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</si>
  <si>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</si>
  <si>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</si>
  <si>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</si>
  <si>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</si>
  <si>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</si>
  <si>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</si>
  <si>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</si>
  <si>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</si>
  <si>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</si>
  <si>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27.01.2017г.</t>
  </si>
  <si>
    <t>10.03.2017г.</t>
  </si>
  <si>
    <t>29.04.2016г.</t>
  </si>
  <si>
    <t>23.09.2016г.</t>
  </si>
  <si>
    <t>23.03.2017г.</t>
  </si>
  <si>
    <t>31.03.2017г.</t>
  </si>
  <si>
    <t>27.04.2017г.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</si>
  <si>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</si>
  <si>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</si>
  <si>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</si>
  <si>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</si>
  <si>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</si>
  <si>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</si>
  <si>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</si>
  <si>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18.09.2017г.</t>
  </si>
  <si>
    <t>15.09.2017г.</t>
  </si>
  <si>
    <t>21.09.2017г.</t>
  </si>
  <si>
    <t>29.09.2017г.</t>
  </si>
  <si>
    <t>27.10.2017г.</t>
  </si>
  <si>
    <t>08.12.2017г.</t>
  </si>
  <si>
    <t>15.12.2017г.</t>
  </si>
  <si>
    <t>21.12.2017г.</t>
  </si>
  <si>
    <t>26.12.2017г.</t>
  </si>
  <si>
    <t>выплата 18к дохода</t>
  </si>
  <si>
    <t>26.01.2018г.</t>
  </si>
  <si>
    <t xml:space="preserve">                         и о сроке их реализации по состоянию на 12.03.2018 года </t>
  </si>
  <si>
    <t>07.03.2018г.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</si>
</sst>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64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130" zoomScaleNormal="130" zoomScalePageLayoutView="0" workbookViewId="0" topLeftCell="A1">
      <selection activeCell="M54" sqref="M54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6" t="s">
        <v>104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4" ht="12.75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5" t="s">
        <v>1</v>
      </c>
      <c r="M5" s="4"/>
      <c r="N5" s="2"/>
    </row>
    <row r="6" spans="1:14" ht="9.75" customHeight="1">
      <c r="A6" s="21"/>
      <c r="B6" s="21"/>
      <c r="C6" s="22" t="s">
        <v>2</v>
      </c>
      <c r="D6" s="21"/>
      <c r="E6" s="23" t="s">
        <v>3</v>
      </c>
      <c r="F6" s="23" t="s">
        <v>3</v>
      </c>
      <c r="G6" s="21"/>
      <c r="H6" s="24" t="s">
        <v>4</v>
      </c>
      <c r="I6" s="25"/>
      <c r="J6" s="57" t="s">
        <v>29</v>
      </c>
      <c r="K6" s="53" t="s">
        <v>5</v>
      </c>
      <c r="L6" s="54"/>
      <c r="M6" s="55"/>
      <c r="N6" s="2"/>
    </row>
    <row r="7" spans="1:14" ht="33" customHeight="1">
      <c r="A7" s="26" t="s">
        <v>20</v>
      </c>
      <c r="B7" s="26" t="s">
        <v>14</v>
      </c>
      <c r="C7" s="27" t="s">
        <v>6</v>
      </c>
      <c r="D7" s="26" t="s">
        <v>17</v>
      </c>
      <c r="E7" s="28" t="s">
        <v>63</v>
      </c>
      <c r="F7" s="28" t="s">
        <v>19</v>
      </c>
      <c r="G7" s="26" t="s">
        <v>7</v>
      </c>
      <c r="H7" s="29" t="s">
        <v>8</v>
      </c>
      <c r="I7" s="29" t="s">
        <v>22</v>
      </c>
      <c r="J7" s="58"/>
      <c r="K7" s="29" t="s">
        <v>9</v>
      </c>
      <c r="L7" s="29" t="s">
        <v>10</v>
      </c>
      <c r="M7" s="29" t="s">
        <v>8</v>
      </c>
      <c r="N7" s="2"/>
    </row>
    <row r="8" spans="1:14" ht="11.25" customHeight="1">
      <c r="A8" s="30" t="s">
        <v>25</v>
      </c>
      <c r="B8" s="31" t="s">
        <v>26</v>
      </c>
      <c r="C8" s="30" t="s">
        <v>13</v>
      </c>
      <c r="D8" s="32" t="s">
        <v>24</v>
      </c>
      <c r="E8" s="33">
        <v>3500</v>
      </c>
      <c r="F8" s="33">
        <v>3500</v>
      </c>
      <c r="G8" s="33" t="s">
        <v>11</v>
      </c>
      <c r="H8" s="33">
        <f>SUM(H9:H26)</f>
        <v>2930.42</v>
      </c>
      <c r="I8" s="33">
        <f>SUM(I9:I26)</f>
        <v>1750</v>
      </c>
      <c r="J8" s="34">
        <f>F8-I8</f>
        <v>1750</v>
      </c>
      <c r="K8" s="33">
        <f>SUM(K9:K26)</f>
        <v>1180.4199999999996</v>
      </c>
      <c r="L8" s="33">
        <f>SUM(L9:L23)</f>
        <v>0</v>
      </c>
      <c r="M8" s="33">
        <f>SUM(M9:M26)</f>
        <v>1180.4199999999996</v>
      </c>
      <c r="N8" s="2"/>
    </row>
    <row r="9" spans="1:14" ht="12" customHeight="1">
      <c r="A9" s="5"/>
      <c r="B9" s="6"/>
      <c r="C9" s="5" t="s">
        <v>15</v>
      </c>
      <c r="D9" s="8" t="s">
        <v>27</v>
      </c>
      <c r="E9" s="7" t="s">
        <v>11</v>
      </c>
      <c r="F9" s="7" t="s">
        <v>11</v>
      </c>
      <c r="G9" s="7"/>
      <c r="H9" s="7">
        <v>72.415</v>
      </c>
      <c r="I9" s="7"/>
      <c r="J9" s="20"/>
      <c r="K9" s="7">
        <v>72.415</v>
      </c>
      <c r="L9" s="7"/>
      <c r="M9" s="7">
        <v>72.415</v>
      </c>
      <c r="N9" s="2"/>
    </row>
    <row r="10" spans="1:14" ht="10.5" customHeight="1">
      <c r="A10" s="5"/>
      <c r="B10" s="6"/>
      <c r="C10" s="5" t="s">
        <v>16</v>
      </c>
      <c r="D10" s="8" t="s">
        <v>30</v>
      </c>
      <c r="E10" s="7" t="s">
        <v>11</v>
      </c>
      <c r="F10" s="7" t="s">
        <v>11</v>
      </c>
      <c r="G10" s="7"/>
      <c r="H10" s="7">
        <v>72.415</v>
      </c>
      <c r="I10" s="7"/>
      <c r="J10" s="20"/>
      <c r="K10" s="7">
        <v>72.415</v>
      </c>
      <c r="L10" s="7"/>
      <c r="M10" s="7">
        <v>72.415</v>
      </c>
      <c r="N10" s="2"/>
    </row>
    <row r="11" spans="1:14" ht="10.5" customHeight="1">
      <c r="A11" s="5"/>
      <c r="B11" s="6"/>
      <c r="C11" s="5" t="s">
        <v>18</v>
      </c>
      <c r="D11" s="8" t="s">
        <v>32</v>
      </c>
      <c r="E11" s="7" t="s">
        <v>11</v>
      </c>
      <c r="F11" s="7" t="s">
        <v>11</v>
      </c>
      <c r="G11" s="7"/>
      <c r="H11" s="7">
        <v>72.415</v>
      </c>
      <c r="I11" s="7"/>
      <c r="J11" s="20"/>
      <c r="K11" s="7">
        <v>72.415</v>
      </c>
      <c r="L11" s="7"/>
      <c r="M11" s="7">
        <v>72.415</v>
      </c>
      <c r="N11" s="2"/>
    </row>
    <row r="12" spans="1:14" ht="10.5" customHeight="1">
      <c r="A12" s="5"/>
      <c r="B12" s="6"/>
      <c r="C12" s="5" t="s">
        <v>23</v>
      </c>
      <c r="D12" s="8" t="s">
        <v>37</v>
      </c>
      <c r="E12" s="7" t="s">
        <v>11</v>
      </c>
      <c r="F12" s="7" t="s">
        <v>11</v>
      </c>
      <c r="G12" s="7"/>
      <c r="H12" s="7">
        <v>72.415</v>
      </c>
      <c r="I12" s="7"/>
      <c r="J12" s="20"/>
      <c r="K12" s="7">
        <v>72.415</v>
      </c>
      <c r="L12" s="7"/>
      <c r="M12" s="7">
        <v>72.415</v>
      </c>
      <c r="N12" s="2"/>
    </row>
    <row r="13" spans="1:14" ht="10.5" customHeight="1">
      <c r="A13" s="5"/>
      <c r="B13" s="6"/>
      <c r="C13" s="5" t="s">
        <v>28</v>
      </c>
      <c r="D13" s="8" t="s">
        <v>40</v>
      </c>
      <c r="E13" s="7" t="s">
        <v>11</v>
      </c>
      <c r="F13" s="7" t="s">
        <v>11</v>
      </c>
      <c r="G13" s="7"/>
      <c r="H13" s="7">
        <v>72.415</v>
      </c>
      <c r="I13" s="7"/>
      <c r="J13" s="20"/>
      <c r="K13" s="7">
        <v>72.415</v>
      </c>
      <c r="L13" s="7"/>
      <c r="M13" s="7">
        <v>72.415</v>
      </c>
      <c r="N13" s="2"/>
    </row>
    <row r="14" spans="1:14" ht="9.75" customHeight="1">
      <c r="A14" s="5"/>
      <c r="B14" s="6"/>
      <c r="C14" s="5" t="s">
        <v>31</v>
      </c>
      <c r="D14" s="8" t="s">
        <v>43</v>
      </c>
      <c r="E14" s="7" t="s">
        <v>11</v>
      </c>
      <c r="F14" s="7" t="s">
        <v>11</v>
      </c>
      <c r="G14" s="7"/>
      <c r="H14" s="7">
        <v>72.415</v>
      </c>
      <c r="I14" s="7"/>
      <c r="J14" s="20"/>
      <c r="K14" s="7">
        <v>72.415</v>
      </c>
      <c r="L14" s="7"/>
      <c r="M14" s="7">
        <v>72.415</v>
      </c>
      <c r="N14" s="2"/>
    </row>
    <row r="15" spans="1:14" ht="10.5" customHeight="1">
      <c r="A15" s="5"/>
      <c r="B15" s="6"/>
      <c r="C15" s="5" t="s">
        <v>33</v>
      </c>
      <c r="D15" s="8" t="s">
        <v>46</v>
      </c>
      <c r="E15" s="7" t="s">
        <v>11</v>
      </c>
      <c r="F15" s="7" t="s">
        <v>11</v>
      </c>
      <c r="G15" s="7"/>
      <c r="H15" s="7">
        <v>72.415</v>
      </c>
      <c r="I15" s="7"/>
      <c r="J15" s="20"/>
      <c r="K15" s="7">
        <v>72.415</v>
      </c>
      <c r="L15" s="7"/>
      <c r="M15" s="7">
        <v>72.415</v>
      </c>
      <c r="N15" s="2"/>
    </row>
    <row r="16" spans="1:14" ht="10.5" customHeight="1">
      <c r="A16" s="5"/>
      <c r="B16" s="6"/>
      <c r="C16" s="5" t="s">
        <v>38</v>
      </c>
      <c r="D16" s="8" t="s">
        <v>52</v>
      </c>
      <c r="E16" s="7" t="s">
        <v>11</v>
      </c>
      <c r="F16" s="7" t="s">
        <v>11</v>
      </c>
      <c r="G16" s="7"/>
      <c r="H16" s="7">
        <v>72.415</v>
      </c>
      <c r="I16" s="7"/>
      <c r="J16" s="20"/>
      <c r="K16" s="7">
        <v>72.415</v>
      </c>
      <c r="L16" s="7"/>
      <c r="M16" s="7">
        <v>72.415</v>
      </c>
      <c r="N16" s="2"/>
    </row>
    <row r="17" spans="1:14" ht="9.75" customHeight="1">
      <c r="A17" s="5"/>
      <c r="B17" s="6"/>
      <c r="C17" s="5" t="s">
        <v>41</v>
      </c>
      <c r="D17" s="8" t="s">
        <v>56</v>
      </c>
      <c r="E17" s="7" t="s">
        <v>11</v>
      </c>
      <c r="F17" s="7" t="s">
        <v>11</v>
      </c>
      <c r="G17" s="7"/>
      <c r="H17" s="7">
        <v>72.415</v>
      </c>
      <c r="I17" s="7"/>
      <c r="J17" s="20"/>
      <c r="K17" s="7">
        <v>72.415</v>
      </c>
      <c r="L17" s="7"/>
      <c r="M17" s="7">
        <v>72.415</v>
      </c>
      <c r="N17" s="2"/>
    </row>
    <row r="18" spans="1:14" ht="9.75" customHeight="1">
      <c r="A18" s="5"/>
      <c r="B18" s="6"/>
      <c r="C18" s="5" t="s">
        <v>44</v>
      </c>
      <c r="D18" s="8" t="s">
        <v>59</v>
      </c>
      <c r="E18" s="7" t="s">
        <v>11</v>
      </c>
      <c r="F18" s="7" t="s">
        <v>11</v>
      </c>
      <c r="G18" s="7"/>
      <c r="H18" s="7">
        <v>72.415</v>
      </c>
      <c r="I18" s="7"/>
      <c r="J18" s="20"/>
      <c r="K18" s="7">
        <v>72.415</v>
      </c>
      <c r="L18" s="7"/>
      <c r="M18" s="7">
        <v>72.415</v>
      </c>
      <c r="N18" s="2"/>
    </row>
    <row r="19" spans="1:14" ht="10.5" customHeight="1">
      <c r="A19" s="5"/>
      <c r="B19" s="6"/>
      <c r="C19" s="5" t="s">
        <v>47</v>
      </c>
      <c r="D19" s="8" t="s">
        <v>81</v>
      </c>
      <c r="E19" s="7" t="s">
        <v>11</v>
      </c>
      <c r="F19" s="7" t="s">
        <v>11</v>
      </c>
      <c r="G19" s="7"/>
      <c r="H19" s="7">
        <v>72.415</v>
      </c>
      <c r="I19" s="7"/>
      <c r="J19" s="20"/>
      <c r="K19" s="7">
        <v>72.415</v>
      </c>
      <c r="L19" s="7"/>
      <c r="M19" s="7">
        <v>72.415</v>
      </c>
      <c r="N19" s="2"/>
    </row>
    <row r="20" spans="1:14" ht="11.25" customHeight="1">
      <c r="A20" s="5"/>
      <c r="B20" s="6"/>
      <c r="C20" s="5" t="s">
        <v>53</v>
      </c>
      <c r="D20" s="8" t="s">
        <v>71</v>
      </c>
      <c r="E20" s="7" t="s">
        <v>11</v>
      </c>
      <c r="F20" s="7" t="s">
        <v>11</v>
      </c>
      <c r="G20" s="7"/>
      <c r="H20" s="7">
        <f>72.415+I20</f>
        <v>772.415</v>
      </c>
      <c r="I20" s="7">
        <v>700</v>
      </c>
      <c r="J20" s="20"/>
      <c r="K20" s="7">
        <v>72.415</v>
      </c>
      <c r="L20" s="7"/>
      <c r="M20" s="7">
        <v>72.415</v>
      </c>
      <c r="N20" s="2"/>
    </row>
    <row r="21" spans="1:14" ht="10.5" customHeight="1">
      <c r="A21" s="5"/>
      <c r="B21" s="6"/>
      <c r="C21" s="5" t="s">
        <v>57</v>
      </c>
      <c r="D21" s="8" t="s">
        <v>75</v>
      </c>
      <c r="E21" s="7" t="s">
        <v>11</v>
      </c>
      <c r="F21" s="7" t="s">
        <v>11</v>
      </c>
      <c r="G21" s="7"/>
      <c r="H21" s="7">
        <v>57.93</v>
      </c>
      <c r="I21" s="7"/>
      <c r="J21" s="20"/>
      <c r="K21" s="7">
        <v>57.93</v>
      </c>
      <c r="L21" s="7"/>
      <c r="M21" s="7">
        <v>57.93</v>
      </c>
      <c r="N21" s="2"/>
    </row>
    <row r="22" spans="1:14" ht="9.75" customHeight="1">
      <c r="A22" s="5"/>
      <c r="B22" s="6"/>
      <c r="C22" s="5" t="s">
        <v>60</v>
      </c>
      <c r="D22" s="8" t="s">
        <v>79</v>
      </c>
      <c r="E22" s="7" t="s">
        <v>11</v>
      </c>
      <c r="F22" s="7" t="s">
        <v>11</v>
      </c>
      <c r="G22" s="7"/>
      <c r="H22" s="7">
        <v>57.93</v>
      </c>
      <c r="I22" s="7"/>
      <c r="J22" s="20"/>
      <c r="K22" s="7">
        <v>57.93</v>
      </c>
      <c r="L22" s="7"/>
      <c r="M22" s="7">
        <v>57.93</v>
      </c>
      <c r="N22" s="2"/>
    </row>
    <row r="23" spans="1:14" ht="9.75" customHeight="1">
      <c r="A23" s="5"/>
      <c r="B23" s="6"/>
      <c r="C23" s="5" t="s">
        <v>64</v>
      </c>
      <c r="D23" s="8" t="s">
        <v>85</v>
      </c>
      <c r="E23" s="7" t="s">
        <v>11</v>
      </c>
      <c r="F23" s="7" t="s">
        <v>11</v>
      </c>
      <c r="G23" s="7"/>
      <c r="H23" s="7">
        <f>57.93+I23</f>
        <v>407.93</v>
      </c>
      <c r="I23" s="7">
        <v>350</v>
      </c>
      <c r="J23" s="20"/>
      <c r="K23" s="7">
        <v>57.93</v>
      </c>
      <c r="L23" s="7"/>
      <c r="M23" s="7">
        <v>57.93</v>
      </c>
      <c r="N23" s="2"/>
    </row>
    <row r="24" spans="1:14" ht="9.75" customHeight="1">
      <c r="A24" s="5"/>
      <c r="B24" s="6"/>
      <c r="C24" s="5" t="s">
        <v>72</v>
      </c>
      <c r="D24" s="8" t="s">
        <v>92</v>
      </c>
      <c r="E24" s="7" t="s">
        <v>11</v>
      </c>
      <c r="F24" s="7" t="s">
        <v>11</v>
      </c>
      <c r="G24" s="7"/>
      <c r="H24" s="7">
        <v>50.715</v>
      </c>
      <c r="I24" s="7"/>
      <c r="J24" s="20"/>
      <c r="K24" s="7">
        <v>50.715</v>
      </c>
      <c r="L24" s="7"/>
      <c r="M24" s="7">
        <v>50.715</v>
      </c>
      <c r="N24" s="2"/>
    </row>
    <row r="25" spans="1:14" ht="9.75" customHeight="1">
      <c r="A25" s="5"/>
      <c r="B25" s="6"/>
      <c r="C25" s="5" t="s">
        <v>76</v>
      </c>
      <c r="D25" s="8" t="s">
        <v>97</v>
      </c>
      <c r="E25" s="7" t="s">
        <v>11</v>
      </c>
      <c r="F25" s="7" t="s">
        <v>11</v>
      </c>
      <c r="G25" s="7"/>
      <c r="H25" s="7">
        <f>50.715+I25</f>
        <v>750.715</v>
      </c>
      <c r="I25" s="7">
        <v>700</v>
      </c>
      <c r="J25" s="20"/>
      <c r="K25" s="7">
        <v>50.715</v>
      </c>
      <c r="L25" s="7"/>
      <c r="M25" s="7">
        <v>50.715</v>
      </c>
      <c r="N25" s="2"/>
    </row>
    <row r="26" spans="1:14" ht="9.75" customHeight="1">
      <c r="A26" s="5"/>
      <c r="B26" s="6"/>
      <c r="C26" s="5" t="s">
        <v>102</v>
      </c>
      <c r="D26" s="8" t="s">
        <v>103</v>
      </c>
      <c r="E26" s="7" t="s">
        <v>11</v>
      </c>
      <c r="F26" s="7" t="s">
        <v>11</v>
      </c>
      <c r="G26" s="7"/>
      <c r="H26" s="7">
        <f>K26</f>
        <v>36.22</v>
      </c>
      <c r="I26" s="7"/>
      <c r="J26" s="20"/>
      <c r="K26" s="7">
        <v>36.22</v>
      </c>
      <c r="L26" s="7"/>
      <c r="M26" s="7">
        <v>36.22</v>
      </c>
      <c r="N26" s="2"/>
    </row>
    <row r="27" spans="1:14" ht="11.25" customHeight="1">
      <c r="A27" s="30" t="s">
        <v>36</v>
      </c>
      <c r="B27" s="31" t="s">
        <v>35</v>
      </c>
      <c r="C27" s="30" t="s">
        <v>13</v>
      </c>
      <c r="D27" s="32" t="s">
        <v>34</v>
      </c>
      <c r="E27" s="33">
        <v>5000</v>
      </c>
      <c r="F27" s="33">
        <v>5000</v>
      </c>
      <c r="G27" s="33"/>
      <c r="H27" s="33">
        <f>SUM(H28:H41)</f>
        <v>4409.4</v>
      </c>
      <c r="I27" s="33">
        <f>SUM(I28:I41)</f>
        <v>2750</v>
      </c>
      <c r="J27" s="34">
        <f>F27-I27</f>
        <v>2250</v>
      </c>
      <c r="K27" s="33">
        <f>SUM(K28:K41)</f>
        <v>1659.3999999999996</v>
      </c>
      <c r="L27" s="33">
        <f>SUM(L28:L40)</f>
        <v>0</v>
      </c>
      <c r="M27" s="33">
        <f>SUM(M28:M41)</f>
        <v>1659.3999999999996</v>
      </c>
      <c r="N27" s="2"/>
    </row>
    <row r="28" spans="1:14" ht="11.25" customHeight="1">
      <c r="A28" s="15"/>
      <c r="B28" s="16"/>
      <c r="C28" s="5" t="s">
        <v>15</v>
      </c>
      <c r="D28" s="8" t="s">
        <v>39</v>
      </c>
      <c r="E28" s="7" t="s">
        <v>11</v>
      </c>
      <c r="F28" s="7" t="s">
        <v>11</v>
      </c>
      <c r="G28" s="7"/>
      <c r="H28" s="7">
        <v>132.75</v>
      </c>
      <c r="I28" s="7"/>
      <c r="J28" s="20"/>
      <c r="K28" s="7">
        <v>132.75</v>
      </c>
      <c r="L28" s="7"/>
      <c r="M28" s="7">
        <v>132.75</v>
      </c>
      <c r="N28" s="2"/>
    </row>
    <row r="29" spans="1:14" ht="9.75" customHeight="1">
      <c r="A29" s="15"/>
      <c r="B29" s="16"/>
      <c r="C29" s="5" t="s">
        <v>16</v>
      </c>
      <c r="D29" s="8" t="s">
        <v>42</v>
      </c>
      <c r="E29" s="7"/>
      <c r="F29" s="7"/>
      <c r="G29" s="7"/>
      <c r="H29" s="7">
        <v>132.75</v>
      </c>
      <c r="I29" s="7"/>
      <c r="J29" s="20"/>
      <c r="K29" s="7">
        <v>132.75</v>
      </c>
      <c r="L29" s="7"/>
      <c r="M29" s="7">
        <v>132.75</v>
      </c>
      <c r="N29" s="2"/>
    </row>
    <row r="30" spans="1:14" ht="11.25" customHeight="1">
      <c r="A30" s="15"/>
      <c r="B30" s="16"/>
      <c r="C30" s="5" t="s">
        <v>18</v>
      </c>
      <c r="D30" s="8" t="s">
        <v>45</v>
      </c>
      <c r="E30" s="7"/>
      <c r="F30" s="7"/>
      <c r="G30" s="7"/>
      <c r="H30" s="7">
        <v>132.75</v>
      </c>
      <c r="I30" s="7"/>
      <c r="J30" s="20"/>
      <c r="K30" s="7">
        <v>132.75</v>
      </c>
      <c r="L30" s="7"/>
      <c r="M30" s="7">
        <v>132.75</v>
      </c>
      <c r="N30" s="2"/>
    </row>
    <row r="31" spans="1:14" ht="11.25" customHeight="1">
      <c r="A31" s="15"/>
      <c r="B31" s="16"/>
      <c r="C31" s="5" t="s">
        <v>23</v>
      </c>
      <c r="D31" s="8" t="s">
        <v>48</v>
      </c>
      <c r="E31" s="7"/>
      <c r="F31" s="7"/>
      <c r="G31" s="7"/>
      <c r="H31" s="7">
        <v>132.75</v>
      </c>
      <c r="I31" s="7"/>
      <c r="J31" s="20"/>
      <c r="K31" s="7">
        <v>132.75</v>
      </c>
      <c r="L31" s="7"/>
      <c r="M31" s="7">
        <v>132.75</v>
      </c>
      <c r="N31" s="2"/>
    </row>
    <row r="32" spans="1:14" ht="9.75" customHeight="1">
      <c r="A32" s="15"/>
      <c r="B32" s="16"/>
      <c r="C32" s="5" t="s">
        <v>28</v>
      </c>
      <c r="D32" s="8" t="s">
        <v>54</v>
      </c>
      <c r="E32" s="7"/>
      <c r="F32" s="7"/>
      <c r="G32" s="7"/>
      <c r="H32" s="7">
        <v>132.75</v>
      </c>
      <c r="I32" s="7"/>
      <c r="J32" s="20"/>
      <c r="K32" s="7">
        <v>132.75</v>
      </c>
      <c r="L32" s="7"/>
      <c r="M32" s="7">
        <v>132.75</v>
      </c>
      <c r="N32" s="2"/>
    </row>
    <row r="33" spans="1:14" ht="11.25" customHeight="1">
      <c r="A33" s="15"/>
      <c r="B33" s="16"/>
      <c r="C33" s="5" t="s">
        <v>31</v>
      </c>
      <c r="D33" s="8" t="s">
        <v>58</v>
      </c>
      <c r="E33" s="7"/>
      <c r="F33" s="7"/>
      <c r="G33" s="7"/>
      <c r="H33" s="7">
        <v>132.75</v>
      </c>
      <c r="I33" s="7"/>
      <c r="J33" s="20"/>
      <c r="K33" s="7">
        <v>132.75</v>
      </c>
      <c r="L33" s="7"/>
      <c r="M33" s="7">
        <v>132.75</v>
      </c>
      <c r="N33" s="2"/>
    </row>
    <row r="34" spans="1:14" ht="12" customHeight="1">
      <c r="A34" s="15"/>
      <c r="B34" s="16"/>
      <c r="C34" s="5" t="s">
        <v>33</v>
      </c>
      <c r="D34" s="8" t="s">
        <v>61</v>
      </c>
      <c r="E34" s="7"/>
      <c r="F34" s="7"/>
      <c r="G34" s="7"/>
      <c r="H34" s="7">
        <v>132.75</v>
      </c>
      <c r="I34" s="7"/>
      <c r="J34" s="20"/>
      <c r="K34" s="7">
        <v>132.75</v>
      </c>
      <c r="L34" s="7"/>
      <c r="M34" s="7">
        <v>132.75</v>
      </c>
      <c r="N34" s="2"/>
    </row>
    <row r="35" spans="1:14" ht="10.5" customHeight="1">
      <c r="A35" s="15"/>
      <c r="B35" s="16"/>
      <c r="C35" s="5" t="s">
        <v>38</v>
      </c>
      <c r="D35" s="8" t="s">
        <v>67</v>
      </c>
      <c r="E35" s="7"/>
      <c r="F35" s="7"/>
      <c r="G35" s="7"/>
      <c r="H35" s="7">
        <f>132.75+I35</f>
        <v>882.75</v>
      </c>
      <c r="I35" s="7">
        <v>750</v>
      </c>
      <c r="J35" s="20"/>
      <c r="K35" s="7">
        <v>132.75</v>
      </c>
      <c r="L35" s="7"/>
      <c r="M35" s="7">
        <v>132.75</v>
      </c>
      <c r="N35" s="2"/>
    </row>
    <row r="36" spans="1:14" ht="10.5" customHeight="1">
      <c r="A36" s="15"/>
      <c r="B36" s="16"/>
      <c r="C36" s="5" t="s">
        <v>41</v>
      </c>
      <c r="D36" s="8" t="s">
        <v>82</v>
      </c>
      <c r="E36" s="7"/>
      <c r="F36" s="7"/>
      <c r="G36" s="7"/>
      <c r="H36" s="7">
        <v>112.85</v>
      </c>
      <c r="I36" s="7"/>
      <c r="J36" s="20"/>
      <c r="K36" s="7">
        <v>112.85</v>
      </c>
      <c r="L36" s="7"/>
      <c r="M36" s="7">
        <v>112.85</v>
      </c>
      <c r="N36" s="2"/>
    </row>
    <row r="37" spans="1:14" ht="10.5" customHeight="1">
      <c r="A37" s="15"/>
      <c r="B37" s="16"/>
      <c r="C37" s="5" t="s">
        <v>44</v>
      </c>
      <c r="D37" s="8" t="s">
        <v>78</v>
      </c>
      <c r="E37" s="7"/>
      <c r="F37" s="7"/>
      <c r="G37" s="7"/>
      <c r="H37" s="7">
        <v>112.85</v>
      </c>
      <c r="I37" s="7"/>
      <c r="J37" s="20"/>
      <c r="K37" s="7">
        <v>112.85</v>
      </c>
      <c r="L37" s="7"/>
      <c r="M37" s="7">
        <v>112.85</v>
      </c>
      <c r="N37" s="2"/>
    </row>
    <row r="38" spans="1:14" ht="10.5" customHeight="1">
      <c r="A38" s="15"/>
      <c r="B38" s="16"/>
      <c r="C38" s="5" t="s">
        <v>47</v>
      </c>
      <c r="D38" s="8" t="s">
        <v>83</v>
      </c>
      <c r="E38" s="7"/>
      <c r="F38" s="7"/>
      <c r="G38" s="7"/>
      <c r="H38" s="7">
        <v>112.85</v>
      </c>
      <c r="I38" s="7"/>
      <c r="J38" s="20"/>
      <c r="K38" s="7">
        <v>112.85</v>
      </c>
      <c r="L38" s="7"/>
      <c r="M38" s="7">
        <v>112.85</v>
      </c>
      <c r="N38" s="2"/>
    </row>
    <row r="39" spans="1:14" ht="10.5" customHeight="1">
      <c r="A39" s="15"/>
      <c r="B39" s="16"/>
      <c r="C39" s="5" t="s">
        <v>53</v>
      </c>
      <c r="D39" s="8" t="s">
        <v>90</v>
      </c>
      <c r="E39" s="7"/>
      <c r="F39" s="7"/>
      <c r="G39" s="7"/>
      <c r="H39" s="7">
        <f>112.85+I39</f>
        <v>1612.85</v>
      </c>
      <c r="I39" s="7">
        <v>1500</v>
      </c>
      <c r="J39" s="20"/>
      <c r="K39" s="7">
        <v>112.85</v>
      </c>
      <c r="L39" s="7"/>
      <c r="M39" s="7">
        <v>112.85</v>
      </c>
      <c r="N39" s="2"/>
    </row>
    <row r="40" spans="1:14" ht="10.5" customHeight="1">
      <c r="A40" s="15"/>
      <c r="B40" s="16"/>
      <c r="C40" s="5" t="s">
        <v>57</v>
      </c>
      <c r="D40" s="8" t="s">
        <v>95</v>
      </c>
      <c r="E40" s="7"/>
      <c r="F40" s="7"/>
      <c r="G40" s="7"/>
      <c r="H40" s="7">
        <v>73</v>
      </c>
      <c r="I40" s="7"/>
      <c r="J40" s="20"/>
      <c r="K40" s="7">
        <v>73</v>
      </c>
      <c r="L40" s="7"/>
      <c r="M40" s="7">
        <v>73</v>
      </c>
      <c r="N40" s="2"/>
    </row>
    <row r="41" spans="1:14" ht="10.5" customHeight="1">
      <c r="A41" s="15"/>
      <c r="B41" s="16"/>
      <c r="C41" s="5" t="s">
        <v>60</v>
      </c>
      <c r="D41" s="8" t="s">
        <v>100</v>
      </c>
      <c r="E41" s="7"/>
      <c r="F41" s="7"/>
      <c r="G41" s="7"/>
      <c r="H41" s="7">
        <f>73+I41</f>
        <v>573</v>
      </c>
      <c r="I41" s="7">
        <v>500</v>
      </c>
      <c r="J41" s="20"/>
      <c r="K41" s="7">
        <v>73</v>
      </c>
      <c r="L41" s="7"/>
      <c r="M41" s="7">
        <v>73</v>
      </c>
      <c r="N41" s="2"/>
    </row>
    <row r="42" spans="1:14" ht="10.5" customHeight="1">
      <c r="A42" s="30" t="s">
        <v>49</v>
      </c>
      <c r="B42" s="31" t="s">
        <v>50</v>
      </c>
      <c r="C42" s="30" t="s">
        <v>13</v>
      </c>
      <c r="D42" s="32" t="s">
        <v>51</v>
      </c>
      <c r="E42" s="33">
        <v>5250</v>
      </c>
      <c r="F42" s="33">
        <v>5250</v>
      </c>
      <c r="G42" s="33"/>
      <c r="H42" s="33">
        <f>SUM(H43:H52)</f>
        <v>3148</v>
      </c>
      <c r="I42" s="33">
        <f>SUM(I43:I51)</f>
        <v>1575</v>
      </c>
      <c r="J42" s="34">
        <f>E42-I42</f>
        <v>3675</v>
      </c>
      <c r="K42" s="33">
        <f>SUM(K43:K52)</f>
        <v>1573.0000000000002</v>
      </c>
      <c r="L42" s="33">
        <f>SUM(L43:L49)</f>
        <v>0</v>
      </c>
      <c r="M42" s="33">
        <f>SUM(M43:M52)</f>
        <v>1573.0000000000002</v>
      </c>
      <c r="N42" s="2"/>
    </row>
    <row r="43" spans="1:14" ht="11.25" customHeight="1">
      <c r="A43" s="17"/>
      <c r="B43" s="18"/>
      <c r="C43" s="5" t="s">
        <v>15</v>
      </c>
      <c r="D43" s="8" t="s">
        <v>55</v>
      </c>
      <c r="E43" s="7" t="s">
        <v>11</v>
      </c>
      <c r="F43" s="7" t="s">
        <v>11</v>
      </c>
      <c r="G43" s="7"/>
      <c r="H43" s="7">
        <v>165.585</v>
      </c>
      <c r="I43" s="7"/>
      <c r="J43" s="20"/>
      <c r="K43" s="7">
        <v>165.585</v>
      </c>
      <c r="L43" s="7"/>
      <c r="M43" s="7">
        <v>165.585</v>
      </c>
      <c r="N43" s="2"/>
    </row>
    <row r="44" spans="1:14" ht="10.5" customHeight="1">
      <c r="A44" s="17"/>
      <c r="B44" s="18"/>
      <c r="C44" s="5" t="s">
        <v>16</v>
      </c>
      <c r="D44" s="8" t="s">
        <v>58</v>
      </c>
      <c r="E44" s="7" t="s">
        <v>11</v>
      </c>
      <c r="F44" s="7" t="s">
        <v>11</v>
      </c>
      <c r="G44" s="7"/>
      <c r="H44" s="7">
        <v>165.585</v>
      </c>
      <c r="I44" s="7"/>
      <c r="J44" s="20"/>
      <c r="K44" s="7">
        <v>165.585</v>
      </c>
      <c r="L44" s="7"/>
      <c r="M44" s="7">
        <v>165.585</v>
      </c>
      <c r="N44" s="2"/>
    </row>
    <row r="45" spans="1:14" ht="11.25" customHeight="1">
      <c r="A45" s="17"/>
      <c r="B45" s="18"/>
      <c r="C45" s="5" t="s">
        <v>18</v>
      </c>
      <c r="D45" s="8" t="s">
        <v>62</v>
      </c>
      <c r="E45" s="7" t="s">
        <v>11</v>
      </c>
      <c r="F45" s="7" t="s">
        <v>11</v>
      </c>
      <c r="G45" s="7"/>
      <c r="H45" s="7">
        <v>165.585</v>
      </c>
      <c r="I45" s="7"/>
      <c r="J45" s="20"/>
      <c r="K45" s="7">
        <v>165.585</v>
      </c>
      <c r="L45" s="7"/>
      <c r="M45" s="7">
        <v>165.585</v>
      </c>
      <c r="N45" s="2"/>
    </row>
    <row r="46" spans="1:14" ht="11.25" customHeight="1">
      <c r="A46" s="17"/>
      <c r="B46" s="18"/>
      <c r="C46" s="5" t="s">
        <v>23</v>
      </c>
      <c r="D46" s="8" t="s">
        <v>68</v>
      </c>
      <c r="E46" s="7" t="s">
        <v>11</v>
      </c>
      <c r="F46" s="7" t="s">
        <v>11</v>
      </c>
      <c r="G46" s="7"/>
      <c r="H46" s="7">
        <v>165.585</v>
      </c>
      <c r="I46" s="7"/>
      <c r="J46" s="20"/>
      <c r="K46" s="7">
        <v>165.585</v>
      </c>
      <c r="L46" s="7"/>
      <c r="M46" s="7">
        <v>165.585</v>
      </c>
      <c r="N46" s="2"/>
    </row>
    <row r="47" spans="1:14" ht="11.25" customHeight="1">
      <c r="A47" s="17"/>
      <c r="B47" s="18"/>
      <c r="C47" s="5" t="s">
        <v>28</v>
      </c>
      <c r="D47" s="8" t="s">
        <v>74</v>
      </c>
      <c r="E47" s="7" t="s">
        <v>11</v>
      </c>
      <c r="F47" s="7" t="s">
        <v>11</v>
      </c>
      <c r="G47" s="7"/>
      <c r="H47" s="7">
        <v>165.585</v>
      </c>
      <c r="I47" s="7"/>
      <c r="J47" s="20"/>
      <c r="K47" s="7">
        <v>165.585</v>
      </c>
      <c r="L47" s="7"/>
      <c r="M47" s="7">
        <v>165.585</v>
      </c>
      <c r="N47" s="2"/>
    </row>
    <row r="48" spans="1:14" ht="11.25" customHeight="1">
      <c r="A48" s="17"/>
      <c r="B48" s="18"/>
      <c r="C48" s="5" t="s">
        <v>31</v>
      </c>
      <c r="D48" s="8" t="s">
        <v>78</v>
      </c>
      <c r="E48" s="7" t="s">
        <v>11</v>
      </c>
      <c r="F48" s="7" t="s">
        <v>11</v>
      </c>
      <c r="G48" s="7"/>
      <c r="H48" s="7">
        <v>165.585</v>
      </c>
      <c r="I48" s="7"/>
      <c r="J48" s="20"/>
      <c r="K48" s="7">
        <v>165.585</v>
      </c>
      <c r="L48" s="7"/>
      <c r="M48" s="7">
        <v>165.585</v>
      </c>
      <c r="N48" s="2"/>
    </row>
    <row r="49" spans="1:14" ht="11.25" customHeight="1">
      <c r="A49" s="17"/>
      <c r="B49" s="18"/>
      <c r="C49" s="5" t="s">
        <v>33</v>
      </c>
      <c r="D49" s="8" t="s">
        <v>84</v>
      </c>
      <c r="E49" s="7" t="s">
        <v>11</v>
      </c>
      <c r="F49" s="7" t="s">
        <v>11</v>
      </c>
      <c r="G49" s="7"/>
      <c r="H49" s="7">
        <f>165.585+I49</f>
        <v>690.585</v>
      </c>
      <c r="I49" s="7">
        <v>525</v>
      </c>
      <c r="J49" s="20"/>
      <c r="K49" s="7">
        <v>165.585</v>
      </c>
      <c r="L49" s="7"/>
      <c r="M49" s="7">
        <v>165.585</v>
      </c>
      <c r="N49" s="2"/>
    </row>
    <row r="50" spans="1:14" ht="11.25" customHeight="1">
      <c r="A50" s="17"/>
      <c r="B50" s="18"/>
      <c r="C50" s="5" t="s">
        <v>38</v>
      </c>
      <c r="D50" s="8" t="s">
        <v>91</v>
      </c>
      <c r="E50" s="7" t="s">
        <v>11</v>
      </c>
      <c r="F50" s="7" t="s">
        <v>11</v>
      </c>
      <c r="G50" s="7"/>
      <c r="H50" s="7">
        <v>148.995</v>
      </c>
      <c r="I50" s="7"/>
      <c r="J50" s="20"/>
      <c r="K50" s="7">
        <v>148.995</v>
      </c>
      <c r="L50" s="7"/>
      <c r="M50" s="7">
        <v>148.995</v>
      </c>
      <c r="N50" s="2"/>
    </row>
    <row r="51" spans="1:14" ht="11.25" customHeight="1">
      <c r="A51" s="17"/>
      <c r="B51" s="18"/>
      <c r="C51" s="5" t="s">
        <v>41</v>
      </c>
      <c r="D51" s="8" t="s">
        <v>96</v>
      </c>
      <c r="E51" s="7" t="s">
        <v>11</v>
      </c>
      <c r="F51" s="7" t="s">
        <v>11</v>
      </c>
      <c r="G51" s="7"/>
      <c r="H51" s="20">
        <f>148.99+I51</f>
        <v>1198.99</v>
      </c>
      <c r="I51" s="20">
        <v>1050</v>
      </c>
      <c r="J51" s="20"/>
      <c r="K51" s="7">
        <v>148.99</v>
      </c>
      <c r="L51" s="7"/>
      <c r="M51" s="7">
        <v>148.99</v>
      </c>
      <c r="N51" s="2"/>
    </row>
    <row r="52" spans="1:14" ht="11.25" customHeight="1">
      <c r="A52" s="17"/>
      <c r="B52" s="18"/>
      <c r="C52" s="5" t="s">
        <v>44</v>
      </c>
      <c r="D52" s="8" t="s">
        <v>101</v>
      </c>
      <c r="E52" s="7" t="s">
        <v>11</v>
      </c>
      <c r="F52" s="7" t="s">
        <v>11</v>
      </c>
      <c r="G52" s="7"/>
      <c r="H52" s="14">
        <v>115.92</v>
      </c>
      <c r="I52" s="20"/>
      <c r="J52" s="20"/>
      <c r="K52" s="14">
        <v>115.92</v>
      </c>
      <c r="L52" s="7"/>
      <c r="M52" s="14">
        <v>115.92</v>
      </c>
      <c r="N52" s="2"/>
    </row>
    <row r="53" spans="1:14" ht="21.75" customHeight="1">
      <c r="A53" s="43" t="s">
        <v>65</v>
      </c>
      <c r="B53" s="44" t="s">
        <v>66</v>
      </c>
      <c r="C53" s="39" t="s">
        <v>70</v>
      </c>
      <c r="D53" s="40" t="s">
        <v>69</v>
      </c>
      <c r="E53" s="45">
        <v>3500</v>
      </c>
      <c r="F53" s="45">
        <v>3500</v>
      </c>
      <c r="G53" s="45"/>
      <c r="H53" s="45">
        <f>SUM(H54:H60)</f>
        <v>599.27</v>
      </c>
      <c r="I53" s="45">
        <f>SUM(I54:I58)</f>
        <v>0</v>
      </c>
      <c r="J53" s="46">
        <v>3500</v>
      </c>
      <c r="K53" s="45">
        <f>SUM(K54:K60)</f>
        <v>599.27</v>
      </c>
      <c r="L53" s="45">
        <f>SUM(L54:L56)</f>
        <v>0</v>
      </c>
      <c r="M53" s="45">
        <f>SUM(M54:M60)</f>
        <v>599.27</v>
      </c>
      <c r="N53" s="2"/>
    </row>
    <row r="54" spans="1:14" ht="10.5" customHeight="1">
      <c r="A54" s="41"/>
      <c r="B54" s="42"/>
      <c r="C54" s="5" t="s">
        <v>15</v>
      </c>
      <c r="D54" s="8" t="s">
        <v>73</v>
      </c>
      <c r="E54" s="7" t="s">
        <v>11</v>
      </c>
      <c r="F54" s="7" t="s">
        <v>11</v>
      </c>
      <c r="G54" s="7"/>
      <c r="H54" s="7">
        <v>85.61</v>
      </c>
      <c r="I54" s="7"/>
      <c r="J54" s="20"/>
      <c r="K54" s="7">
        <v>85.61</v>
      </c>
      <c r="L54" s="7"/>
      <c r="M54" s="7">
        <v>85.61</v>
      </c>
      <c r="N54" s="2"/>
    </row>
    <row r="55" spans="1:14" ht="9.75" customHeight="1">
      <c r="A55" s="41"/>
      <c r="B55" s="42"/>
      <c r="C55" s="5" t="s">
        <v>16</v>
      </c>
      <c r="D55" s="8" t="s">
        <v>77</v>
      </c>
      <c r="E55" s="7" t="s">
        <v>11</v>
      </c>
      <c r="F55" s="7" t="s">
        <v>11</v>
      </c>
      <c r="G55" s="7"/>
      <c r="H55" s="7">
        <v>85.61</v>
      </c>
      <c r="I55" s="7"/>
      <c r="J55" s="20"/>
      <c r="K55" s="7">
        <v>85.61</v>
      </c>
      <c r="L55" s="7"/>
      <c r="M55" s="7">
        <v>85.61</v>
      </c>
      <c r="N55" s="2"/>
    </row>
    <row r="56" spans="1:14" ht="9.75" customHeight="1">
      <c r="A56" s="41"/>
      <c r="B56" s="42"/>
      <c r="C56" s="5" t="s">
        <v>18</v>
      </c>
      <c r="D56" s="8" t="s">
        <v>80</v>
      </c>
      <c r="E56" s="7" t="s">
        <v>11</v>
      </c>
      <c r="F56" s="7" t="s">
        <v>11</v>
      </c>
      <c r="G56" s="7"/>
      <c r="H56" s="7">
        <v>85.61</v>
      </c>
      <c r="I56" s="7"/>
      <c r="J56" s="20"/>
      <c r="K56" s="7">
        <v>85.61</v>
      </c>
      <c r="L56" s="7"/>
      <c r="M56" s="7">
        <v>85.61</v>
      </c>
      <c r="N56" s="2"/>
    </row>
    <row r="57" spans="1:14" ht="9.75" customHeight="1">
      <c r="A57" s="41"/>
      <c r="B57" s="42"/>
      <c r="C57" s="5" t="s">
        <v>23</v>
      </c>
      <c r="D57" s="8" t="s">
        <v>86</v>
      </c>
      <c r="E57" s="7" t="s">
        <v>11</v>
      </c>
      <c r="F57" s="7" t="s">
        <v>11</v>
      </c>
      <c r="G57" s="7"/>
      <c r="H57" s="7">
        <v>85.61</v>
      </c>
      <c r="I57" s="7"/>
      <c r="J57" s="20"/>
      <c r="K57" s="7">
        <v>85.61</v>
      </c>
      <c r="L57" s="7"/>
      <c r="M57" s="7">
        <v>85.61</v>
      </c>
      <c r="N57" s="2"/>
    </row>
    <row r="58" spans="1:14" ht="9.75" customHeight="1">
      <c r="A58" s="41"/>
      <c r="B58" s="42"/>
      <c r="C58" s="5" t="s">
        <v>28</v>
      </c>
      <c r="D58" s="8" t="s">
        <v>94</v>
      </c>
      <c r="E58" s="7" t="s">
        <v>11</v>
      </c>
      <c r="F58" s="7" t="s">
        <v>11</v>
      </c>
      <c r="G58" s="7"/>
      <c r="H58" s="7">
        <v>85.61</v>
      </c>
      <c r="I58" s="7"/>
      <c r="J58" s="20"/>
      <c r="K58" s="7">
        <v>85.61</v>
      </c>
      <c r="L58" s="7"/>
      <c r="M58" s="7">
        <v>85.61</v>
      </c>
      <c r="N58" s="2"/>
    </row>
    <row r="59" spans="1:14" ht="10.5" customHeight="1">
      <c r="A59" s="41"/>
      <c r="B59" s="42"/>
      <c r="C59" s="5" t="s">
        <v>31</v>
      </c>
      <c r="D59" s="8" t="s">
        <v>98</v>
      </c>
      <c r="E59" s="7" t="s">
        <v>11</v>
      </c>
      <c r="F59" s="7" t="s">
        <v>11</v>
      </c>
      <c r="G59" s="7"/>
      <c r="H59" s="7">
        <v>85.61</v>
      </c>
      <c r="I59" s="7"/>
      <c r="J59" s="20"/>
      <c r="K59" s="7">
        <v>85.61</v>
      </c>
      <c r="L59" s="7"/>
      <c r="M59" s="7">
        <v>85.61</v>
      </c>
      <c r="N59" s="2"/>
    </row>
    <row r="60" spans="1:14" ht="9.75" customHeight="1">
      <c r="A60" s="41"/>
      <c r="B60" s="42"/>
      <c r="C60" s="5" t="s">
        <v>33</v>
      </c>
      <c r="D60" s="8" t="s">
        <v>105</v>
      </c>
      <c r="E60" s="7" t="s">
        <v>11</v>
      </c>
      <c r="F60" s="7" t="s">
        <v>11</v>
      </c>
      <c r="G60" s="7"/>
      <c r="H60" s="7">
        <v>85.61</v>
      </c>
      <c r="I60" s="7"/>
      <c r="J60" s="20"/>
      <c r="K60" s="7">
        <v>85.61</v>
      </c>
      <c r="L60" s="7"/>
      <c r="M60" s="7">
        <v>85.61</v>
      </c>
      <c r="N60" s="2"/>
    </row>
    <row r="61" spans="1:14" ht="15.75" customHeight="1">
      <c r="A61" s="43" t="s">
        <v>89</v>
      </c>
      <c r="B61" s="44" t="s">
        <v>87</v>
      </c>
      <c r="C61" s="39" t="s">
        <v>13</v>
      </c>
      <c r="D61" s="40" t="s">
        <v>88</v>
      </c>
      <c r="E61" s="45">
        <v>4000</v>
      </c>
      <c r="F61" s="45">
        <v>4000</v>
      </c>
      <c r="G61" s="45"/>
      <c r="H61" s="45">
        <f>SUM(H62:H63)</f>
        <v>164.56</v>
      </c>
      <c r="I61" s="45">
        <v>0</v>
      </c>
      <c r="J61" s="46">
        <v>4000</v>
      </c>
      <c r="K61" s="45">
        <f>SUM(K62:K63)</f>
        <v>164.56</v>
      </c>
      <c r="L61" s="45">
        <v>0</v>
      </c>
      <c r="M61" s="45">
        <f>SUM(M62:M63)</f>
        <v>164.56</v>
      </c>
      <c r="N61" s="2"/>
    </row>
    <row r="62" spans="1:14" ht="12" customHeight="1">
      <c r="A62" s="50"/>
      <c r="B62" s="51"/>
      <c r="C62" s="5" t="s">
        <v>15</v>
      </c>
      <c r="D62" s="8" t="s">
        <v>93</v>
      </c>
      <c r="E62" s="7" t="s">
        <v>11</v>
      </c>
      <c r="F62" s="7" t="s">
        <v>11</v>
      </c>
      <c r="G62" s="7"/>
      <c r="H62" s="7">
        <v>82.28</v>
      </c>
      <c r="I62" s="7"/>
      <c r="J62" s="20"/>
      <c r="K62" s="7">
        <v>82.28</v>
      </c>
      <c r="L62" s="7"/>
      <c r="M62" s="7">
        <v>82.28</v>
      </c>
      <c r="N62" s="2"/>
    </row>
    <row r="63" spans="1:14" ht="12" customHeight="1">
      <c r="A63" s="50"/>
      <c r="B63" s="51"/>
      <c r="C63" s="5" t="s">
        <v>16</v>
      </c>
      <c r="D63" s="8" t="s">
        <v>99</v>
      </c>
      <c r="E63" s="7" t="s">
        <v>11</v>
      </c>
      <c r="F63" s="7" t="s">
        <v>11</v>
      </c>
      <c r="G63" s="7"/>
      <c r="H63" s="7">
        <v>82.28</v>
      </c>
      <c r="I63" s="7"/>
      <c r="J63" s="20"/>
      <c r="K63" s="7">
        <v>82.28</v>
      </c>
      <c r="L63" s="7"/>
      <c r="M63" s="7">
        <v>82.28</v>
      </c>
      <c r="N63" s="2"/>
    </row>
    <row r="64" spans="1:14" ht="11.25" customHeight="1">
      <c r="A64" s="36" t="s">
        <v>12</v>
      </c>
      <c r="B64" s="37"/>
      <c r="C64" s="36"/>
      <c r="D64" s="36"/>
      <c r="E64" s="38">
        <f>E8+E27+E42+E53+E61</f>
        <v>21250</v>
      </c>
      <c r="F64" s="38">
        <f>F8+F27+F42+F53+F61</f>
        <v>21250</v>
      </c>
      <c r="G64" s="38"/>
      <c r="H64" s="38">
        <f aca="true" t="shared" si="0" ref="H64:M64">H8+H27+H42+H53+H61</f>
        <v>11251.65</v>
      </c>
      <c r="I64" s="38">
        <f t="shared" si="0"/>
        <v>6075</v>
      </c>
      <c r="J64" s="38">
        <f t="shared" si="0"/>
        <v>15175</v>
      </c>
      <c r="K64" s="38">
        <f>K8+K27+K42+K53+K61</f>
        <v>5176.650000000001</v>
      </c>
      <c r="L64" s="38">
        <f t="shared" si="0"/>
        <v>0</v>
      </c>
      <c r="M64" s="38">
        <f t="shared" si="0"/>
        <v>5176.650000000001</v>
      </c>
      <c r="N64" s="47"/>
    </row>
    <row r="65" spans="12:13" ht="12.75">
      <c r="L65" s="49"/>
      <c r="M65" s="49"/>
    </row>
    <row r="66" spans="8:13" ht="12.75">
      <c r="H66" s="19"/>
      <c r="I66" s="48"/>
      <c r="J66" s="49"/>
      <c r="K66" s="13"/>
      <c r="M66" s="19"/>
    </row>
  </sheetData>
  <sheetProtection/>
  <mergeCells count="3">
    <mergeCell ref="K6:M6"/>
    <mergeCell ref="A3:M3"/>
    <mergeCell ref="J6:J7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2018-03-12T06:18:02Z</cp:lastPrinted>
  <dcterms:created xsi:type="dcterms:W3CDTF">1999-05-06T12:41:18Z</dcterms:created>
  <dcterms:modified xsi:type="dcterms:W3CDTF">2018-03-12T08:23:39Z</dcterms:modified>
  <cp:category/>
  <cp:version/>
  <cp:contentType/>
  <cp:contentStatus/>
</cp:coreProperties>
</file>