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502\ДОХОДЫ-502\НА САЙТ\2018 год\на 01.04.2018\"/>
    </mc:Choice>
  </mc:AlternateContent>
  <bookViews>
    <workbookView xWindow="240" yWindow="120" windowWidth="18060" windowHeight="705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28" i="1" l="1"/>
  <c r="D32" i="1"/>
  <c r="C43" i="1"/>
  <c r="B10" i="1" l="1"/>
  <c r="C52" i="1"/>
  <c r="C51" i="1" s="1"/>
  <c r="B52" i="1"/>
  <c r="B51" i="1" s="1"/>
  <c r="B40" i="1"/>
  <c r="B36" i="1"/>
  <c r="B28" i="1"/>
  <c r="B23" i="1"/>
  <c r="B17" i="1"/>
  <c r="B12" i="1"/>
  <c r="B7" i="1"/>
  <c r="B6" i="1" l="1"/>
  <c r="B5" i="1" s="1"/>
  <c r="D50" i="1"/>
  <c r="C10" i="1"/>
  <c r="C40" i="1" l="1"/>
  <c r="C36" i="1"/>
  <c r="C23" i="1"/>
  <c r="C17" i="1"/>
  <c r="C12" i="1"/>
  <c r="C7" i="1"/>
  <c r="C6" i="1" l="1"/>
  <c r="C5" i="1" s="1"/>
  <c r="D59" i="1"/>
  <c r="D60" i="1"/>
  <c r="D58" i="1"/>
  <c r="D33" i="1"/>
  <c r="D34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1" i="1"/>
  <c r="D52" i="1"/>
  <c r="D53" i="1"/>
  <c r="D54" i="1"/>
  <c r="D55" i="1"/>
  <c r="D56" i="1"/>
  <c r="D57" i="1"/>
  <c r="D5" i="1" l="1"/>
  <c r="D6" i="1"/>
</calcChain>
</file>

<file path=xl/sharedStrings.xml><?xml version="1.0" encoding="utf-8"?>
<sst xmlns="http://schemas.openxmlformats.org/spreadsheetml/2006/main" count="63" uniqueCount="63">
  <si>
    <t/>
  </si>
  <si>
    <t>Наименование показателя</t>
  </si>
  <si>
    <t>Доходы бюджета - Всего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</si>
  <si>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</si>
  <si>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</si>
  <si>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</si>
  <si>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</si>
  <si>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</si>
  <si>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</si>
  <si>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</si>
  <si>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</si>
  <si>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</si>
  <si>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</si>
  <si>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</si>
  <si>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</si>
  <si>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</si>
  <si>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</si>
  <si>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</si>
  <si>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</si>
  <si>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</si>
  <si>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</si>
  <si>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</si>
  <si>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</si>
  <si>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</si>
  <si>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</si>
  <si>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</si>
  <si>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</si>
  <si>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</si>
  <si>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</si>
  <si>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</si>
  <si>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</si>
  <si>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</si>
  <si>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</si>
  <si>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</si>
  <si>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</si>
  <si>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</si>
  <si>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</si>
  <si>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</si>
  <si>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</si>
  <si>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</si>
  <si>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</si>
  <si>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</si>
  <si>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</si>
  <si>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</si>
  <si>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</si>
  <si>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</si>
  <si>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</si>
  <si>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</si>
  <si>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</si>
  <si>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</si>
  <si>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</si>
  <si>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</si>
  <si>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</si>
  <si>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тыс. руб.</t>
  </si>
  <si>
    <t>Отклонение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</si>
  <si>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</si>
  <si>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НАЛОГОВЫЕ И НЕНАЛОГОВЫЕ ДОХОДЫ</t>
  </si>
  <si>
    <t>Доходы от продажи квартир</t>
  </si>
  <si>
    <t>ПОСТУПЛЕНИЯ (ПЕРЕЧИСЛЕНИЯ) ПО УРЕГУЛИРОВАНИЮ РАСЧЕТОВ МЕЖДУ БЮДЖЕТАМИ БЮДЖЕТНОЙ СИСТЕМЫ РОССИЙСКОЙ ФЕДЕРАЦИИ</t>
  </si>
  <si>
    <t>Исполнено за                1 квартал 2017 года</t>
  </si>
  <si>
    <t>Справка о поступлении доходов в консолидированный бюджет Белгородской области  за  1 квартал 2017 - 2018 годов</t>
  </si>
  <si>
    <t>Исполнено за                1 квартал 2018 года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</si>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</sst>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1" x14ac:knownFonts="1"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26">
    <xf numFmtId="0" fontId="0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0" applyFont="1" applyFill="1" applyBorder="1"/>
    <xf numFmtId="3" fontId="3" fillId="0" borderId="3" xfId="0" applyNumberFormat="1" applyFont="1" applyFill="1" applyBorder="1"/>
    <xf numFmtId="3" fontId="5" fillId="0" borderId="3" xfId="0" applyNumberFormat="1" applyFont="1" applyFill="1" applyBorder="1"/>
    <xf numFmtId="0" fontId="6" fillId="0" borderId="0" xfId="0" applyFont="1" applyFill="1" applyBorder="1"/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3" fillId="0" borderId="0" xfId="0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left" wrapText="1" readingOrder="1"/>
    </xf>
    <xf numFmtId="3" fontId="5" fillId="2" borderId="3" xfId="0" applyNumberFormat="1" applyFont="1" applyFill="1" applyBorder="1"/>
    <xf numFmtId="164" fontId="5" fillId="2" borderId="3" xfId="0" applyNumberFormat="1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8" fillId="3" borderId="1" xfId="1" applyNumberFormat="1" applyFont="1" applyFill="1" applyBorder="1" applyAlignment="1">
      <alignment horizontal="left" wrapText="1" readingOrder="1"/>
    </xf>
    <xf numFmtId="164" fontId="5" fillId="3" borderId="3" xfId="0" applyNumberFormat="1" applyFont="1" applyFill="1" applyBorder="1"/>
    <xf numFmtId="3" fontId="5" fillId="4" borderId="3" xfId="0" applyNumberFormat="1" applyFont="1" applyFill="1" applyBorder="1"/>
    <xf numFmtId="3" fontId="3" fillId="4" borderId="3" xfId="0" applyNumberFormat="1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/>
    <xf numFmtId="0" fontId="9" fillId="0" borderId="0" xfId="0" applyFont="1" applyFill="1" applyBorder="1" applyAlignment="1">
      <alignment horizont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99FFCC"/>
      <color rgb="FFFFFFCC"/>
      <color rgb="FFFF99FF"/>
      <color rgb="FFFBC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tabSelected="1" zoomScaleNormal="100" workbookViewId="0">
      <pane ySplit="2" topLeftCell="A3" activePane="bottomLeft" state="frozen"/>
      <selection pane="bottomLeft" activeCell="E5" sqref="E5"/>
    </sheetView>
  </sheetViews>
  <sheetFormatPr defaultColWidth="24" defaultRowHeight="12.75" x14ac:dyDescent="0.2"/>
  <cols>
    <col min="1" max="1" width="47.28515625" style="6" customWidth="1"/>
    <col min="2" max="2" width="15.140625" style="1" customWidth="1"/>
    <col min="3" max="3" width="13.42578125" style="1" customWidth="1"/>
    <col min="4" max="4" width="16.28515625" style="1" customWidth="1"/>
    <col min="5" max="16384" width="24" style="1"/>
  </cols>
  <sheetData>
    <row r="1" spans="1:5" ht="37.15" customHeight="1" x14ac:dyDescent="0.25">
      <c r="A1" s="25" t="s">
        <v>60</v>
      </c>
      <c r="B1" s="25"/>
      <c r="C1" s="25"/>
      <c r="D1" s="25"/>
    </row>
    <row r="2" spans="1:5" x14ac:dyDescent="0.2">
      <c r="A2" s="7" t="s">
        <v>0</v>
      </c>
      <c r="D2" s="11" t="s">
        <v>53</v>
      </c>
    </row>
    <row r="3" spans="1:5" ht="38.25" x14ac:dyDescent="0.2">
      <c r="A3" s="21" t="s">
        <v>1</v>
      </c>
      <c r="B3" s="22" t="s">
        <v>59</v>
      </c>
      <c r="C3" s="22" t="s">
        <v>61</v>
      </c>
      <c r="D3" s="23" t="s">
        <v>54</v>
      </c>
    </row>
    <row r="4" spans="1:5" x14ac:dyDescent="0.2">
      <c r="A4" s="8">
        <v>1</v>
      </c>
      <c r="B4" s="8">
        <v>3</v>
      </c>
      <c r="C4" s="8">
        <v>3</v>
      </c>
      <c r="D4" s="8">
        <v>4</v>
      </c>
    </row>
    <row r="5" spans="1:5" x14ac:dyDescent="0.2">
      <c r="A5" s="17" t="s">
        <v>2</v>
      </c>
      <c r="B5" s="18">
        <f>B6+B51</f>
        <v>22176789.799999997</v>
      </c>
      <c r="C5" s="18">
        <f>C6+C51</f>
        <v>22312355.199999999</v>
      </c>
      <c r="D5" s="18">
        <f>C5-B5</f>
        <v>135565.40000000224</v>
      </c>
      <c r="E5" s="2"/>
    </row>
    <row r="6" spans="1:5" x14ac:dyDescent="0.2">
      <c r="A6" s="12" t="s">
        <v>56</v>
      </c>
      <c r="B6" s="14">
        <f>B7+B10+B12+B17+B23+B26+B27+B28+B36+B40+B43+B47+B48+B49</f>
        <v>18647678.399999999</v>
      </c>
      <c r="C6" s="14">
        <f>C7+C10+C12+C17+C23+C26+C27+C28+C36+C40+C43+C47+C48+C49</f>
        <v>19671445.599999998</v>
      </c>
      <c r="D6" s="14">
        <f t="shared" ref="D6:D57" si="0">C6-B6</f>
        <v>1023767.1999999993</v>
      </c>
      <c r="E6" s="24"/>
    </row>
    <row r="7" spans="1:5" s="3" customFormat="1" x14ac:dyDescent="0.2">
      <c r="A7" s="9" t="s">
        <v>3</v>
      </c>
      <c r="B7" s="5">
        <f>B8+B9</f>
        <v>12967852</v>
      </c>
      <c r="C7" s="5">
        <f>C8+C9</f>
        <v>13709687</v>
      </c>
      <c r="D7" s="15">
        <f t="shared" si="0"/>
        <v>741835</v>
      </c>
    </row>
    <row r="8" spans="1:5" x14ac:dyDescent="0.2">
      <c r="A8" s="10" t="s">
        <v>4</v>
      </c>
      <c r="B8" s="4">
        <v>7884742</v>
      </c>
      <c r="C8" s="4">
        <v>8178946</v>
      </c>
      <c r="D8" s="16">
        <f t="shared" si="0"/>
        <v>294204</v>
      </c>
    </row>
    <row r="9" spans="1:5" x14ac:dyDescent="0.2">
      <c r="A9" s="10" t="s">
        <v>5</v>
      </c>
      <c r="B9" s="4">
        <v>5083110</v>
      </c>
      <c r="C9" s="4">
        <v>5530741</v>
      </c>
      <c r="D9" s="16">
        <f t="shared" si="0"/>
        <v>447631</v>
      </c>
    </row>
    <row r="10" spans="1:5" s="3" customFormat="1" ht="36" x14ac:dyDescent="0.2">
      <c r="A10" s="9" t="s">
        <v>6</v>
      </c>
      <c r="B10" s="5">
        <f>B11</f>
        <v>1206220</v>
      </c>
      <c r="C10" s="5">
        <f>C11</f>
        <v>1585748</v>
      </c>
      <c r="D10" s="15"/>
    </row>
    <row r="11" spans="1:5" ht="24" x14ac:dyDescent="0.2">
      <c r="A11" s="10" t="s">
        <v>7</v>
      </c>
      <c r="B11" s="4">
        <v>1206220</v>
      </c>
      <c r="C11" s="4">
        <v>1585748</v>
      </c>
      <c r="D11" s="16">
        <f t="shared" si="0"/>
        <v>379528</v>
      </c>
    </row>
    <row r="12" spans="1:5" s="3" customFormat="1" x14ac:dyDescent="0.2">
      <c r="A12" s="9" t="s">
        <v>8</v>
      </c>
      <c r="B12" s="19">
        <f>SUM(B13:B16)</f>
        <v>683056</v>
      </c>
      <c r="C12" s="5">
        <f>SUM(C13:C16)</f>
        <v>740914</v>
      </c>
      <c r="D12" s="15">
        <f t="shared" si="0"/>
        <v>57858</v>
      </c>
    </row>
    <row r="13" spans="1:5" ht="24" x14ac:dyDescent="0.2">
      <c r="A13" s="10" t="s">
        <v>9</v>
      </c>
      <c r="B13" s="4">
        <v>420787</v>
      </c>
      <c r="C13" s="4">
        <v>483074</v>
      </c>
      <c r="D13" s="16">
        <f t="shared" si="0"/>
        <v>62287</v>
      </c>
    </row>
    <row r="14" spans="1:5" ht="24" x14ac:dyDescent="0.2">
      <c r="A14" s="10" t="s">
        <v>10</v>
      </c>
      <c r="B14" s="4">
        <v>208143</v>
      </c>
      <c r="C14" s="4">
        <v>208270</v>
      </c>
      <c r="D14" s="16">
        <f t="shared" si="0"/>
        <v>127</v>
      </c>
    </row>
    <row r="15" spans="1:5" x14ac:dyDescent="0.2">
      <c r="A15" s="10" t="s">
        <v>11</v>
      </c>
      <c r="B15" s="4">
        <v>47691</v>
      </c>
      <c r="C15" s="4">
        <v>42769</v>
      </c>
      <c r="D15" s="16">
        <f t="shared" si="0"/>
        <v>-4922</v>
      </c>
    </row>
    <row r="16" spans="1:5" ht="24" x14ac:dyDescent="0.2">
      <c r="A16" s="10" t="s">
        <v>12</v>
      </c>
      <c r="B16" s="4">
        <v>6435</v>
      </c>
      <c r="C16" s="4">
        <v>6801</v>
      </c>
      <c r="D16" s="16">
        <f t="shared" si="0"/>
        <v>366</v>
      </c>
    </row>
    <row r="17" spans="1:4" s="3" customFormat="1" x14ac:dyDescent="0.2">
      <c r="A17" s="9" t="s">
        <v>13</v>
      </c>
      <c r="B17" s="19">
        <f>SUM(B18:B22)</f>
        <v>2681516</v>
      </c>
      <c r="C17" s="5">
        <f>SUM(C18:C22)</f>
        <v>2447012</v>
      </c>
      <c r="D17" s="15">
        <f t="shared" si="0"/>
        <v>-234504</v>
      </c>
    </row>
    <row r="18" spans="1:4" x14ac:dyDescent="0.2">
      <c r="A18" s="10" t="s">
        <v>14</v>
      </c>
      <c r="B18" s="4">
        <v>30262</v>
      </c>
      <c r="C18" s="4">
        <v>72373</v>
      </c>
      <c r="D18" s="16">
        <f t="shared" si="0"/>
        <v>42111</v>
      </c>
    </row>
    <row r="19" spans="1:4" x14ac:dyDescent="0.2">
      <c r="A19" s="10" t="s">
        <v>15</v>
      </c>
      <c r="B19" s="4">
        <v>1704642</v>
      </c>
      <c r="C19" s="4">
        <v>1361587</v>
      </c>
      <c r="D19" s="16">
        <f t="shared" si="0"/>
        <v>-343055</v>
      </c>
    </row>
    <row r="20" spans="1:4" x14ac:dyDescent="0.2">
      <c r="A20" s="10" t="s">
        <v>16</v>
      </c>
      <c r="B20" s="4">
        <v>193709</v>
      </c>
      <c r="C20" s="4">
        <v>202927</v>
      </c>
      <c r="D20" s="16">
        <f t="shared" si="0"/>
        <v>9218</v>
      </c>
    </row>
    <row r="21" spans="1:4" x14ac:dyDescent="0.2">
      <c r="A21" s="10" t="s">
        <v>17</v>
      </c>
      <c r="B21" s="4">
        <v>1132</v>
      </c>
      <c r="C21" s="4">
        <v>1811</v>
      </c>
      <c r="D21" s="16">
        <f t="shared" si="0"/>
        <v>679</v>
      </c>
    </row>
    <row r="22" spans="1:4" x14ac:dyDescent="0.2">
      <c r="A22" s="10" t="s">
        <v>18</v>
      </c>
      <c r="B22" s="4">
        <v>751771</v>
      </c>
      <c r="C22" s="4">
        <v>808314</v>
      </c>
      <c r="D22" s="16">
        <f t="shared" si="0"/>
        <v>56543</v>
      </c>
    </row>
    <row r="23" spans="1:4" s="3" customFormat="1" ht="24" x14ac:dyDescent="0.2">
      <c r="A23" s="9" t="s">
        <v>19</v>
      </c>
      <c r="B23" s="5">
        <f>SUM(B24:B25)</f>
        <v>146102</v>
      </c>
      <c r="C23" s="5">
        <f>SUM(C24:C25)</f>
        <v>181109</v>
      </c>
      <c r="D23" s="15">
        <f t="shared" si="0"/>
        <v>35007</v>
      </c>
    </row>
    <row r="24" spans="1:4" x14ac:dyDescent="0.2">
      <c r="A24" s="10" t="s">
        <v>20</v>
      </c>
      <c r="B24" s="4">
        <v>146098</v>
      </c>
      <c r="C24" s="4">
        <v>181109</v>
      </c>
      <c r="D24" s="16">
        <f t="shared" si="0"/>
        <v>35011</v>
      </c>
    </row>
    <row r="25" spans="1:4" ht="36" x14ac:dyDescent="0.2">
      <c r="A25" s="10" t="s">
        <v>21</v>
      </c>
      <c r="B25" s="4">
        <v>4</v>
      </c>
      <c r="C25" s="4">
        <v>0</v>
      </c>
      <c r="D25" s="16">
        <f t="shared" si="0"/>
        <v>-4</v>
      </c>
    </row>
    <row r="26" spans="1:4" s="3" customFormat="1" x14ac:dyDescent="0.2">
      <c r="A26" s="9" t="s">
        <v>22</v>
      </c>
      <c r="B26" s="5">
        <v>88785</v>
      </c>
      <c r="C26" s="5">
        <v>105912</v>
      </c>
      <c r="D26" s="15">
        <f t="shared" si="0"/>
        <v>17127</v>
      </c>
    </row>
    <row r="27" spans="1:4" s="3" customFormat="1" ht="36" x14ac:dyDescent="0.2">
      <c r="A27" s="9" t="s">
        <v>23</v>
      </c>
      <c r="B27" s="5">
        <v>124</v>
      </c>
      <c r="C27" s="5">
        <v>24</v>
      </c>
      <c r="D27" s="15">
        <f t="shared" si="0"/>
        <v>-100</v>
      </c>
    </row>
    <row r="28" spans="1:4" s="3" customFormat="1" ht="36" x14ac:dyDescent="0.2">
      <c r="A28" s="9" t="s">
        <v>24</v>
      </c>
      <c r="B28" s="19">
        <f>SUM(B29:B35)</f>
        <v>432155.4</v>
      </c>
      <c r="C28" s="19">
        <f>SUM(C29:C35)</f>
        <v>505639</v>
      </c>
      <c r="D28" s="15">
        <f t="shared" si="0"/>
        <v>73483.599999999977</v>
      </c>
    </row>
    <row r="29" spans="1:4" ht="72" x14ac:dyDescent="0.2">
      <c r="A29" s="10" t="s">
        <v>25</v>
      </c>
      <c r="B29" s="20">
        <v>52.2</v>
      </c>
      <c r="C29" s="20">
        <v>0.5</v>
      </c>
      <c r="D29" s="16">
        <f t="shared" si="0"/>
        <v>-51.7</v>
      </c>
    </row>
    <row r="30" spans="1:4" ht="24" x14ac:dyDescent="0.2">
      <c r="A30" s="10" t="s">
        <v>26</v>
      </c>
      <c r="B30" s="20">
        <v>598.20000000000005</v>
      </c>
      <c r="C30" s="20">
        <v>5</v>
      </c>
      <c r="D30" s="16">
        <f t="shared" si="0"/>
        <v>-593.20000000000005</v>
      </c>
    </row>
    <row r="31" spans="1:4" ht="84" x14ac:dyDescent="0.2">
      <c r="A31" s="10" t="s">
        <v>27</v>
      </c>
      <c r="B31" s="20">
        <v>368741</v>
      </c>
      <c r="C31" s="20">
        <v>490132</v>
      </c>
      <c r="D31" s="16">
        <f t="shared" si="0"/>
        <v>121391</v>
      </c>
    </row>
    <row r="32" spans="1:4" ht="36" x14ac:dyDescent="0.2">
      <c r="A32" s="10" t="s">
        <v>62</v>
      </c>
      <c r="B32" s="20">
        <v>0</v>
      </c>
      <c r="C32" s="20">
        <v>155</v>
      </c>
      <c r="D32" s="16">
        <f t="shared" si="0"/>
        <v>155</v>
      </c>
    </row>
    <row r="33" spans="1:4" ht="24" x14ac:dyDescent="0.2">
      <c r="A33" s="10" t="s">
        <v>28</v>
      </c>
      <c r="B33" s="20">
        <v>3856</v>
      </c>
      <c r="C33" s="20">
        <v>8482</v>
      </c>
      <c r="D33" s="16">
        <f t="shared" si="0"/>
        <v>4626</v>
      </c>
    </row>
    <row r="34" spans="1:4" ht="81.75" customHeight="1" x14ac:dyDescent="0.2">
      <c r="A34" s="10" t="s">
        <v>55</v>
      </c>
      <c r="B34" s="20">
        <v>52898</v>
      </c>
      <c r="C34" s="20">
        <v>622</v>
      </c>
      <c r="D34" s="16">
        <f t="shared" si="0"/>
        <v>-52276</v>
      </c>
    </row>
    <row r="35" spans="1:4" s="3" customFormat="1" ht="72" x14ac:dyDescent="0.2">
      <c r="A35" s="10" t="s">
        <v>29</v>
      </c>
      <c r="B35" s="20">
        <v>6010</v>
      </c>
      <c r="C35" s="20">
        <v>6242.5</v>
      </c>
      <c r="D35" s="16">
        <f t="shared" si="0"/>
        <v>232.5</v>
      </c>
    </row>
    <row r="36" spans="1:4" ht="24" x14ac:dyDescent="0.2">
      <c r="A36" s="9" t="s">
        <v>30</v>
      </c>
      <c r="B36" s="19">
        <f>SUM(B37:B39)</f>
        <v>25902</v>
      </c>
      <c r="C36" s="5">
        <f>SUM(C37:C39)</f>
        <v>38624</v>
      </c>
      <c r="D36" s="15">
        <f t="shared" si="0"/>
        <v>12722</v>
      </c>
    </row>
    <row r="37" spans="1:4" ht="24" x14ac:dyDescent="0.2">
      <c r="A37" s="10" t="s">
        <v>31</v>
      </c>
      <c r="B37" s="4">
        <v>25605</v>
      </c>
      <c r="C37" s="4">
        <v>38206</v>
      </c>
      <c r="D37" s="16">
        <f t="shared" si="0"/>
        <v>12601</v>
      </c>
    </row>
    <row r="38" spans="1:4" x14ac:dyDescent="0.2">
      <c r="A38" s="10" t="s">
        <v>32</v>
      </c>
      <c r="B38" s="4">
        <v>125</v>
      </c>
      <c r="C38" s="4">
        <v>60</v>
      </c>
      <c r="D38" s="16">
        <f t="shared" si="0"/>
        <v>-65</v>
      </c>
    </row>
    <row r="39" spans="1:4" x14ac:dyDescent="0.2">
      <c r="A39" s="10" t="s">
        <v>33</v>
      </c>
      <c r="B39" s="4">
        <v>172</v>
      </c>
      <c r="C39" s="4">
        <v>358</v>
      </c>
      <c r="D39" s="16">
        <f t="shared" si="0"/>
        <v>186</v>
      </c>
    </row>
    <row r="40" spans="1:4" s="3" customFormat="1" ht="24" x14ac:dyDescent="0.2">
      <c r="A40" s="9" t="s">
        <v>34</v>
      </c>
      <c r="B40" s="19">
        <f>SUM(B41:B42)</f>
        <v>43683</v>
      </c>
      <c r="C40" s="5">
        <f>SUM(C41:C42)</f>
        <v>69002</v>
      </c>
      <c r="D40" s="15">
        <f t="shared" si="0"/>
        <v>25319</v>
      </c>
    </row>
    <row r="41" spans="1:4" x14ac:dyDescent="0.2">
      <c r="A41" s="10" t="s">
        <v>35</v>
      </c>
      <c r="B41" s="4">
        <v>17583</v>
      </c>
      <c r="C41" s="4">
        <v>28163</v>
      </c>
      <c r="D41" s="16">
        <f t="shared" si="0"/>
        <v>10580</v>
      </c>
    </row>
    <row r="42" spans="1:4" x14ac:dyDescent="0.2">
      <c r="A42" s="10" t="s">
        <v>36</v>
      </c>
      <c r="B42" s="4">
        <v>26100</v>
      </c>
      <c r="C42" s="4">
        <v>40839</v>
      </c>
      <c r="D42" s="16">
        <f t="shared" si="0"/>
        <v>14739</v>
      </c>
    </row>
    <row r="43" spans="1:4" s="3" customFormat="1" ht="24" x14ac:dyDescent="0.2">
      <c r="A43" s="9" t="s">
        <v>37</v>
      </c>
      <c r="B43" s="5">
        <v>182106</v>
      </c>
      <c r="C43" s="5">
        <f>C44+C45+C46+74</f>
        <v>85366</v>
      </c>
      <c r="D43" s="15">
        <f t="shared" si="0"/>
        <v>-96740</v>
      </c>
    </row>
    <row r="44" spans="1:4" x14ac:dyDescent="0.2">
      <c r="A44" s="10" t="s">
        <v>57</v>
      </c>
      <c r="B44" s="4">
        <v>3</v>
      </c>
      <c r="C44" s="5">
        <v>0</v>
      </c>
      <c r="D44" s="16">
        <f t="shared" si="0"/>
        <v>-3</v>
      </c>
    </row>
    <row r="45" spans="1:4" ht="72" x14ac:dyDescent="0.2">
      <c r="A45" s="10" t="s">
        <v>38</v>
      </c>
      <c r="B45" s="4">
        <v>26898</v>
      </c>
      <c r="C45" s="4">
        <v>18907</v>
      </c>
      <c r="D45" s="16">
        <f t="shared" si="0"/>
        <v>-7991</v>
      </c>
    </row>
    <row r="46" spans="1:4" ht="24" x14ac:dyDescent="0.2">
      <c r="A46" s="10" t="s">
        <v>39</v>
      </c>
      <c r="B46" s="4">
        <v>155200</v>
      </c>
      <c r="C46" s="4">
        <v>66385</v>
      </c>
      <c r="D46" s="16">
        <f t="shared" si="0"/>
        <v>-88815</v>
      </c>
    </row>
    <row r="47" spans="1:4" s="3" customFormat="1" x14ac:dyDescent="0.2">
      <c r="A47" s="9" t="s">
        <v>40</v>
      </c>
      <c r="B47" s="5">
        <v>3087</v>
      </c>
      <c r="C47" s="5">
        <v>3418.4</v>
      </c>
      <c r="D47" s="15">
        <f t="shared" si="0"/>
        <v>331.40000000000009</v>
      </c>
    </row>
    <row r="48" spans="1:4" s="3" customFormat="1" x14ac:dyDescent="0.2">
      <c r="A48" s="9" t="s">
        <v>41</v>
      </c>
      <c r="B48" s="5">
        <v>164313</v>
      </c>
      <c r="C48" s="5">
        <v>176742.2</v>
      </c>
      <c r="D48" s="15">
        <f t="shared" si="0"/>
        <v>12429.200000000012</v>
      </c>
    </row>
    <row r="49" spans="1:4" s="3" customFormat="1" x14ac:dyDescent="0.2">
      <c r="A49" s="9" t="s">
        <v>42</v>
      </c>
      <c r="B49" s="5">
        <v>22777</v>
      </c>
      <c r="C49" s="5">
        <v>22248</v>
      </c>
      <c r="D49" s="15">
        <f t="shared" si="0"/>
        <v>-529</v>
      </c>
    </row>
    <row r="50" spans="1:4" s="3" customFormat="1" ht="36" x14ac:dyDescent="0.2">
      <c r="A50" s="9" t="s">
        <v>58</v>
      </c>
      <c r="B50" s="5">
        <v>0</v>
      </c>
      <c r="C50" s="5">
        <v>0</v>
      </c>
      <c r="D50" s="15">
        <f t="shared" si="0"/>
        <v>0</v>
      </c>
    </row>
    <row r="51" spans="1:4" s="3" customFormat="1" x14ac:dyDescent="0.2">
      <c r="A51" s="12" t="s">
        <v>43</v>
      </c>
      <c r="B51" s="13">
        <f>B52+B57+B58+B59+B60</f>
        <v>3529111.4</v>
      </c>
      <c r="C51" s="13">
        <f>C52+C57+C58+C59+C60</f>
        <v>2640909.6</v>
      </c>
      <c r="D51" s="14">
        <f t="shared" si="0"/>
        <v>-888201.79999999981</v>
      </c>
    </row>
    <row r="52" spans="1:4" s="3" customFormat="1" ht="36" x14ac:dyDescent="0.2">
      <c r="A52" s="9" t="s">
        <v>44</v>
      </c>
      <c r="B52" s="5">
        <f>B53+B54+B55+B56</f>
        <v>3527819</v>
      </c>
      <c r="C52" s="5">
        <f>C53+C54+C55+C56</f>
        <v>2656752.4</v>
      </c>
      <c r="D52" s="15">
        <f t="shared" si="0"/>
        <v>-871066.60000000009</v>
      </c>
    </row>
    <row r="53" spans="1:4" ht="24" x14ac:dyDescent="0.2">
      <c r="A53" s="10" t="s">
        <v>45</v>
      </c>
      <c r="B53" s="4">
        <v>863861</v>
      </c>
      <c r="C53" s="4">
        <v>757104</v>
      </c>
      <c r="D53" s="16">
        <f t="shared" si="0"/>
        <v>-106757</v>
      </c>
    </row>
    <row r="54" spans="1:4" ht="24" x14ac:dyDescent="0.2">
      <c r="A54" s="10" t="s">
        <v>46</v>
      </c>
      <c r="B54" s="4">
        <v>1626950</v>
      </c>
      <c r="C54" s="4">
        <v>837723.4</v>
      </c>
      <c r="D54" s="16">
        <f t="shared" si="0"/>
        <v>-789226.6</v>
      </c>
    </row>
    <row r="55" spans="1:4" ht="24" x14ac:dyDescent="0.2">
      <c r="A55" s="10" t="s">
        <v>47</v>
      </c>
      <c r="B55" s="4">
        <v>1011227</v>
      </c>
      <c r="C55" s="4">
        <v>1033101.5</v>
      </c>
      <c r="D55" s="16">
        <f t="shared" si="0"/>
        <v>21874.5</v>
      </c>
    </row>
    <row r="56" spans="1:4" x14ac:dyDescent="0.2">
      <c r="A56" s="10" t="s">
        <v>48</v>
      </c>
      <c r="B56" s="4">
        <v>25781</v>
      </c>
      <c r="C56" s="4">
        <v>28823.5</v>
      </c>
      <c r="D56" s="16">
        <f t="shared" si="0"/>
        <v>3042.5</v>
      </c>
    </row>
    <row r="57" spans="1:4" s="3" customFormat="1" ht="36" x14ac:dyDescent="0.2">
      <c r="A57" s="9" t="s">
        <v>49</v>
      </c>
      <c r="B57" s="5">
        <v>0</v>
      </c>
      <c r="C57" s="5">
        <v>0</v>
      </c>
      <c r="D57" s="15">
        <f t="shared" si="0"/>
        <v>0</v>
      </c>
    </row>
    <row r="58" spans="1:4" s="3" customFormat="1" x14ac:dyDescent="0.2">
      <c r="A58" s="9" t="s">
        <v>50</v>
      </c>
      <c r="B58" s="5">
        <v>5573</v>
      </c>
      <c r="C58" s="5">
        <v>-3716.8</v>
      </c>
      <c r="D58" s="15">
        <f>C58-B58</f>
        <v>-9289.7999999999993</v>
      </c>
    </row>
    <row r="59" spans="1:4" ht="84" x14ac:dyDescent="0.2">
      <c r="A59" s="9" t="s">
        <v>51</v>
      </c>
      <c r="B59" s="5">
        <v>523.4</v>
      </c>
      <c r="C59" s="5">
        <v>1194</v>
      </c>
      <c r="D59" s="15">
        <f t="shared" ref="D59:D60" si="1">C59-B59</f>
        <v>670.6</v>
      </c>
    </row>
    <row r="60" spans="1:4" ht="36" x14ac:dyDescent="0.2">
      <c r="A60" s="9" t="s">
        <v>52</v>
      </c>
      <c r="B60" s="5">
        <v>-4804</v>
      </c>
      <c r="C60" s="5">
        <v>-13320</v>
      </c>
      <c r="D60" s="15">
        <f t="shared" si="1"/>
        <v>-8516</v>
      </c>
    </row>
    <row r="61" spans="1:4" x14ac:dyDescent="0.2">
      <c r="C61" s="2"/>
    </row>
    <row r="62" spans="1:4" x14ac:dyDescent="0.2">
      <c r="C62" s="2"/>
    </row>
    <row r="63" spans="1:4" x14ac:dyDescent="0.2">
      <c r="C63" s="2"/>
    </row>
    <row r="64" spans="1:4" x14ac:dyDescent="0.2">
      <c r="C64" s="2"/>
    </row>
    <row r="65" spans="3:3" x14ac:dyDescent="0.2">
      <c r="C65" s="2"/>
    </row>
  </sheetData>
  <mergeCells count="1">
    <mergeCell ref="A1:D1"/>
  </mergeCells>
  <pageMargins left="0.19685039370078741" right="0.19685039370078741" top="0.19685039370078741" bottom="7.874015748031496E-2" header="0.19685039370078741" footer="0.19685039370078741"/>
  <pageSetup paperSize="8" orientation="portrait" r:id="rId1"/>
  <headerFooter alignWithMargins="0">
    <oddFooter>&amp;C&amp;"Arial,Regular"&amp;8 - 1 -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Тесленко Ирина Николаевна</dc:creator>
  <cp:lastModifiedBy>Матузко Ольга Васильевна</cp:lastModifiedBy>
  <cp:lastPrinted>2018-04-28T09:45:33Z</cp:lastPrinted>
  <dcterms:created xsi:type="dcterms:W3CDTF">2015-10-30T08:59:06Z</dcterms:created>
  <dcterms:modified xsi:type="dcterms:W3CDTF">2018-04-28T12:05:04Z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